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tabRatio="920"/>
  </bookViews>
  <sheets>
    <sheet name="Приложение 1" sheetId="9" r:id="rId1"/>
    <sheet name="Приложение 2" sheetId="10" r:id="rId2"/>
    <sheet name="Приложение 3 " sheetId="4" r:id="rId3"/>
    <sheet name="Приложение 4" sheetId="6" r:id="rId4"/>
    <sheet name="Приложение 5 " sheetId="8" r:id="rId5"/>
  </sheets>
  <definedNames>
    <definedName name="_xlnm.Print_Titles" localSheetId="0">'Приложение 1'!$12:$14</definedName>
    <definedName name="_xlnm.Print_Titles" localSheetId="1">'Приложение 2'!$10:$12</definedName>
    <definedName name="_xlnm.Print_Titles" localSheetId="2">'Приложение 3 '!$11:$13</definedName>
    <definedName name="_xlnm.Print_Titles" localSheetId="3">'Приложение 4'!$7:$9</definedName>
    <definedName name="_xlnm.Print_Titles" localSheetId="4">'Приложение 5 '!$8:$10</definedName>
    <definedName name="_xlnm.Print_Area" localSheetId="2">'Приложение 3 '!$A$1:$O$39</definedName>
  </definedNames>
  <calcPr calcId="145621"/>
</workbook>
</file>

<file path=xl/calcChain.xml><?xml version="1.0" encoding="utf-8"?>
<calcChain xmlns="http://schemas.openxmlformats.org/spreadsheetml/2006/main">
  <c r="M20" i="4" l="1"/>
  <c r="L20" i="4"/>
  <c r="K20" i="4"/>
  <c r="J20" i="4"/>
  <c r="I20" i="4"/>
  <c r="H20" i="4"/>
  <c r="G20" i="4"/>
  <c r="M18" i="4"/>
  <c r="L18" i="4"/>
  <c r="K18" i="4"/>
  <c r="J18" i="4"/>
  <c r="I18" i="4"/>
  <c r="H18" i="4"/>
  <c r="G18" i="4"/>
  <c r="K27" i="4" l="1"/>
  <c r="K26" i="4"/>
  <c r="K25" i="4"/>
  <c r="K19" i="4"/>
  <c r="M17" i="4"/>
  <c r="L17" i="4"/>
  <c r="K17" i="4"/>
  <c r="J17" i="4"/>
  <c r="I17" i="4"/>
  <c r="H17" i="4"/>
  <c r="G17" i="4"/>
  <c r="M16" i="4"/>
  <c r="L16" i="4"/>
  <c r="K16" i="4"/>
  <c r="J16" i="4"/>
  <c r="I16" i="4"/>
  <c r="H16" i="4"/>
  <c r="G16" i="4"/>
  <c r="Q11" i="6" l="1"/>
  <c r="Q27" i="6" l="1"/>
  <c r="S37" i="9" l="1"/>
  <c r="R37" i="9"/>
  <c r="Q37" i="9"/>
  <c r="P37" i="9"/>
  <c r="O37" i="9"/>
  <c r="S34" i="9"/>
  <c r="R34" i="9"/>
  <c r="Q34" i="9"/>
  <c r="P34" i="9"/>
  <c r="O34" i="9"/>
  <c r="L68" i="8" l="1"/>
  <c r="L67" i="8" s="1"/>
  <c r="G58" i="8"/>
  <c r="F58" i="8"/>
  <c r="G49" i="8"/>
  <c r="F49" i="8"/>
  <c r="G40" i="8"/>
  <c r="H40" i="8"/>
  <c r="I40" i="8"/>
  <c r="J40" i="8"/>
  <c r="K40" i="8"/>
  <c r="L40" i="8"/>
  <c r="F40" i="8"/>
  <c r="Q20" i="6" l="1"/>
  <c r="M38" i="4"/>
  <c r="M37" i="4"/>
  <c r="L37" i="4"/>
  <c r="K37" i="4"/>
  <c r="J37" i="4"/>
  <c r="I37" i="4"/>
  <c r="H37" i="4"/>
  <c r="G37" i="4"/>
  <c r="G33" i="4"/>
  <c r="M30" i="4"/>
  <c r="L30" i="4"/>
  <c r="K30" i="4"/>
  <c r="J30" i="4"/>
  <c r="I30" i="4"/>
  <c r="H30" i="4"/>
  <c r="G30" i="4"/>
  <c r="M28" i="4"/>
  <c r="L28" i="4"/>
  <c r="K28" i="4"/>
  <c r="J28" i="4"/>
  <c r="I28" i="4"/>
  <c r="H28" i="4"/>
  <c r="G28" i="4"/>
  <c r="M27" i="4"/>
  <c r="L27" i="4"/>
  <c r="J27" i="4"/>
  <c r="I27" i="4"/>
  <c r="H27" i="4"/>
  <c r="G27" i="4"/>
  <c r="M26" i="4"/>
  <c r="L26" i="4"/>
  <c r="J26" i="4"/>
  <c r="I26" i="4"/>
  <c r="H26" i="4"/>
  <c r="G26" i="4"/>
  <c r="M25" i="4"/>
  <c r="L25" i="4"/>
  <c r="I25" i="4"/>
  <c r="H25" i="4"/>
  <c r="G25" i="4"/>
  <c r="G15" i="4"/>
  <c r="H15" i="4"/>
  <c r="I15" i="4"/>
  <c r="J15" i="4"/>
  <c r="J25" i="4" l="1"/>
  <c r="H58" i="8" s="1"/>
  <c r="L49" i="8" s="1"/>
  <c r="K49" i="8" s="1"/>
  <c r="J49" i="8" s="1"/>
  <c r="I49" i="8" s="1"/>
  <c r="H49" i="8" s="1"/>
  <c r="L20" i="8"/>
  <c r="K20" i="8"/>
  <c r="J20" i="8"/>
  <c r="I20" i="8"/>
  <c r="H20" i="8"/>
  <c r="G20" i="8"/>
  <c r="F20" i="8"/>
  <c r="L19" i="8"/>
  <c r="K19" i="8"/>
  <c r="J19" i="8"/>
  <c r="I19" i="8"/>
  <c r="H19" i="8"/>
  <c r="G19" i="8"/>
  <c r="F19" i="8"/>
  <c r="L18" i="8"/>
  <c r="K18" i="8"/>
  <c r="J18" i="8"/>
  <c r="I18" i="8"/>
  <c r="H18" i="8"/>
  <c r="G18" i="8"/>
  <c r="F18" i="8"/>
  <c r="L17" i="8"/>
  <c r="K17" i="8"/>
  <c r="J17" i="8"/>
  <c r="I17" i="8"/>
  <c r="H17" i="8"/>
  <c r="G17" i="8"/>
  <c r="F17" i="8"/>
  <c r="L16" i="8"/>
  <c r="K16" i="8"/>
  <c r="I16" i="8"/>
  <c r="H16" i="8"/>
  <c r="G16" i="8"/>
  <c r="F16" i="8"/>
  <c r="L15" i="8"/>
  <c r="K15" i="8"/>
  <c r="J15" i="8"/>
  <c r="I15" i="8"/>
  <c r="H15" i="8"/>
  <c r="G15" i="8"/>
  <c r="F15" i="8"/>
  <c r="L14" i="8"/>
  <c r="K14" i="8"/>
  <c r="J14" i="8"/>
  <c r="I14" i="8"/>
  <c r="H14" i="8"/>
  <c r="G14" i="8"/>
  <c r="F14" i="8"/>
  <c r="L13" i="8"/>
  <c r="K13" i="8"/>
  <c r="I13" i="8"/>
  <c r="H13" i="8"/>
  <c r="G13" i="8"/>
  <c r="F13" i="8"/>
  <c r="R56" i="6"/>
  <c r="Q56" i="6"/>
  <c r="P56" i="6"/>
  <c r="O56" i="6"/>
  <c r="N56" i="6"/>
  <c r="M56" i="6"/>
  <c r="R54" i="6"/>
  <c r="Q54" i="6"/>
  <c r="P54" i="6"/>
  <c r="O54" i="6"/>
  <c r="N54" i="6"/>
  <c r="M54" i="6"/>
  <c r="R51" i="6"/>
  <c r="L38" i="4" s="1"/>
  <c r="Q51" i="6"/>
  <c r="K38" i="4" s="1"/>
  <c r="P51" i="6"/>
  <c r="J38" i="4" s="1"/>
  <c r="O51" i="6"/>
  <c r="I38" i="4" s="1"/>
  <c r="N51" i="6"/>
  <c r="H38" i="4" s="1"/>
  <c r="M51" i="6"/>
  <c r="G38" i="4" s="1"/>
  <c r="P49" i="6"/>
  <c r="N49" i="6"/>
  <c r="M49" i="6"/>
  <c r="S45" i="6"/>
  <c r="L59" i="8" s="1"/>
  <c r="R45" i="6"/>
  <c r="K59" i="8" s="1"/>
  <c r="K58" i="8" s="1"/>
  <c r="Q45" i="6"/>
  <c r="J59" i="8" s="1"/>
  <c r="P45" i="6"/>
  <c r="I59" i="8" s="1"/>
  <c r="I58" i="8" s="1"/>
  <c r="O45" i="6"/>
  <c r="N45" i="6"/>
  <c r="N44" i="6" s="1"/>
  <c r="N14" i="6" s="1"/>
  <c r="M45" i="6"/>
  <c r="Q44" i="6"/>
  <c r="Q14" i="6" s="1"/>
  <c r="O44" i="6"/>
  <c r="O14" i="6" s="1"/>
  <c r="M44" i="6"/>
  <c r="M14" i="6" s="1"/>
  <c r="S42" i="6"/>
  <c r="S41" i="6" s="1"/>
  <c r="R42" i="6"/>
  <c r="R41" i="6" s="1"/>
  <c r="L33" i="4" s="1"/>
  <c r="Q42" i="6"/>
  <c r="Q41" i="6" s="1"/>
  <c r="K33" i="4" s="1"/>
  <c r="P42" i="6"/>
  <c r="P41" i="6" s="1"/>
  <c r="J33" i="4" s="1"/>
  <c r="O42" i="6"/>
  <c r="N42" i="6"/>
  <c r="N41" i="6" s="1"/>
  <c r="H33" i="4" s="1"/>
  <c r="M42" i="6"/>
  <c r="O41" i="6"/>
  <c r="I33" i="4" s="1"/>
  <c r="S39" i="6"/>
  <c r="R39" i="6"/>
  <c r="Q39" i="6"/>
  <c r="P39" i="6"/>
  <c r="O39" i="6"/>
  <c r="S36" i="6"/>
  <c r="S35" i="6" s="1"/>
  <c r="S34" i="6" s="1"/>
  <c r="L32" i="8" s="1"/>
  <c r="L31" i="8" s="1"/>
  <c r="R36" i="6"/>
  <c r="Q36" i="6"/>
  <c r="P36" i="6"/>
  <c r="O36" i="6"/>
  <c r="N36" i="6"/>
  <c r="N35" i="6" s="1"/>
  <c r="N34" i="6" s="1"/>
  <c r="G32" i="8" s="1"/>
  <c r="G31" i="8" s="1"/>
  <c r="M36" i="6"/>
  <c r="M35" i="6" s="1"/>
  <c r="M34" i="6" s="1"/>
  <c r="F32" i="8" s="1"/>
  <c r="F31" i="8" s="1"/>
  <c r="R35" i="6"/>
  <c r="R34" i="6" s="1"/>
  <c r="K32" i="8" s="1"/>
  <c r="K31" i="8" s="1"/>
  <c r="Q35" i="6"/>
  <c r="Q34" i="6" s="1"/>
  <c r="J32" i="8" s="1"/>
  <c r="J31" i="8" s="1"/>
  <c r="P35" i="6"/>
  <c r="P34" i="6" s="1"/>
  <c r="I32" i="8" s="1"/>
  <c r="I31" i="8" s="1"/>
  <c r="O35" i="6"/>
  <c r="O34" i="6" s="1"/>
  <c r="H32" i="8" s="1"/>
  <c r="H31" i="8" s="1"/>
  <c r="S27" i="6"/>
  <c r="P27" i="6"/>
  <c r="O27" i="6"/>
  <c r="N27" i="6"/>
  <c r="M27" i="6"/>
  <c r="S20" i="6"/>
  <c r="R20" i="6"/>
  <c r="Q19" i="6"/>
  <c r="P20" i="6"/>
  <c r="O20" i="6"/>
  <c r="N20" i="6"/>
  <c r="M20" i="6"/>
  <c r="M13" i="6"/>
  <c r="S12" i="6"/>
  <c r="R12" i="6"/>
  <c r="Q12" i="6"/>
  <c r="P12" i="6"/>
  <c r="O12" i="6"/>
  <c r="N12" i="6"/>
  <c r="M12" i="6"/>
  <c r="S11" i="6"/>
  <c r="M19" i="6" l="1"/>
  <c r="F22" i="8" s="1"/>
  <c r="P44" i="6"/>
  <c r="P14" i="6" s="1"/>
  <c r="R44" i="6"/>
  <c r="R14" i="6" s="1"/>
  <c r="M33" i="4"/>
  <c r="S13" i="6"/>
  <c r="L58" i="8"/>
  <c r="M15" i="6"/>
  <c r="M48" i="6"/>
  <c r="M47" i="6" s="1"/>
  <c r="N13" i="6"/>
  <c r="S44" i="6"/>
  <c r="S14" i="6" s="1"/>
  <c r="O13" i="6"/>
  <c r="O19" i="6"/>
  <c r="O48" i="6"/>
  <c r="O47" i="6" s="1"/>
  <c r="N48" i="6"/>
  <c r="N47" i="6" s="1"/>
  <c r="P13" i="6"/>
  <c r="Q48" i="6"/>
  <c r="Q47" i="6" s="1"/>
  <c r="Q13" i="6"/>
  <c r="R48" i="6"/>
  <c r="R47" i="6" s="1"/>
  <c r="R13" i="6"/>
  <c r="S19" i="6"/>
  <c r="J58" i="8"/>
  <c r="P48" i="6"/>
  <c r="P47" i="6" s="1"/>
  <c r="Q15" i="6"/>
  <c r="J22" i="8"/>
  <c r="J21" i="8" s="1"/>
  <c r="N19" i="6"/>
  <c r="P19" i="6"/>
  <c r="R19" i="6"/>
  <c r="M15" i="4"/>
  <c r="S10" i="6" l="1"/>
  <c r="G68" i="8"/>
  <c r="G67" i="8" s="1"/>
  <c r="N11" i="6"/>
  <c r="N10" i="6" s="1"/>
  <c r="H68" i="8"/>
  <c r="H67" i="8" s="1"/>
  <c r="O11" i="6"/>
  <c r="O10" i="6" s="1"/>
  <c r="O15" i="6"/>
  <c r="H22" i="8"/>
  <c r="F68" i="8"/>
  <c r="F67" i="8" s="1"/>
  <c r="M11" i="6"/>
  <c r="M10" i="6" s="1"/>
  <c r="F21" i="8"/>
  <c r="S15" i="6"/>
  <c r="L22" i="8"/>
  <c r="N15" i="6"/>
  <c r="G22" i="8"/>
  <c r="R15" i="6"/>
  <c r="K22" i="8"/>
  <c r="K68" i="8"/>
  <c r="K67" i="8" s="1"/>
  <c r="R11" i="6"/>
  <c r="R10" i="6" s="1"/>
  <c r="P15" i="6"/>
  <c r="I22" i="8"/>
  <c r="J68" i="8"/>
  <c r="J67" i="8" s="1"/>
  <c r="Q10" i="6"/>
  <c r="I68" i="8"/>
  <c r="P11" i="6"/>
  <c r="P10" i="6" s="1"/>
  <c r="L15" i="4"/>
  <c r="K15" i="4"/>
  <c r="F12" i="8" l="1"/>
  <c r="F11" i="8" s="1"/>
  <c r="G21" i="8"/>
  <c r="G12" i="8"/>
  <c r="G11" i="8" s="1"/>
  <c r="L21" i="8"/>
  <c r="L12" i="8"/>
  <c r="L11" i="8" s="1"/>
  <c r="I12" i="8"/>
  <c r="I21" i="8"/>
  <c r="H21" i="8"/>
  <c r="H12" i="8"/>
  <c r="H11" i="8" s="1"/>
  <c r="K12" i="8"/>
  <c r="K11" i="8" s="1"/>
  <c r="K21" i="8"/>
  <c r="J12" i="8"/>
  <c r="J11" i="8" s="1"/>
  <c r="I67" i="8"/>
  <c r="I11" i="8"/>
</calcChain>
</file>

<file path=xl/sharedStrings.xml><?xml version="1.0" encoding="utf-8"?>
<sst xmlns="http://schemas.openxmlformats.org/spreadsheetml/2006/main" count="1597" uniqueCount="509">
  <si>
    <t>Код аналитической программной классификации</t>
  </si>
  <si>
    <t>№ п/п</t>
  </si>
  <si>
    <t>ГП</t>
  </si>
  <si>
    <t>Пп</t>
  </si>
  <si>
    <t>2019 год</t>
  </si>
  <si>
    <t>2020 год</t>
  </si>
  <si>
    <t>2021 год</t>
  </si>
  <si>
    <t>2022 год</t>
  </si>
  <si>
    <t>2023 год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</si>
  <si>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</si>
  <si>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</si>
  <si>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</si>
  <si>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</si>
  <si>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</si>
  <si>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</si>
  <si>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</si>
  <si>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</si>
  <si>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</si>
  <si>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</si>
  <si>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</si>
  <si>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</si>
  <si>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14</t>
  </si>
  <si>
    <t>ОМ</t>
  </si>
  <si>
    <t>М</t>
  </si>
  <si>
    <t>Взаимосвязь с целевыми показателями (индикаторами)</t>
  </si>
  <si>
    <t>Развитие обрабатывающих производств</t>
  </si>
  <si>
    <t>Министерство промышленности и торговли Удмуртской Республики</t>
  </si>
  <si>
    <t>01</t>
  </si>
  <si>
    <t>02</t>
  </si>
  <si>
    <t>03</t>
  </si>
  <si>
    <t>04</t>
  </si>
  <si>
    <t>Создание условий для увеличения выпуска продукции обрабатывающих производств, повышение ее качества и конкурентоспособности</t>
  </si>
  <si>
    <t>15.1.1</t>
  </si>
  <si>
    <t>Освоение новых видов продукции, использование новых технологий и создание новых производств</t>
  </si>
  <si>
    <t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</si>
  <si>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Создание нового производства товаров (работ, услуг)</t>
  </si>
  <si>
    <t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</si>
  <si>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Создание нового производства товаров (работ, услуг), увеличение объемов существующего производства товаров (работ, услуг)</t>
  </si>
  <si>
    <t>Возмещение части затрат промышленных предприятий, связанных с приобретением нового оборудования</t>
  </si>
  <si>
    <t>06</t>
  </si>
  <si>
    <t>Финансовое обеспечение деятельности региональных фондов развития промышленности по региональным программам в сфере промышленности</t>
  </si>
  <si>
    <t>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</t>
  </si>
  <si>
    <t>Сохранение и создание рабочих мест для инвалидов и техническое перевооружение организаций, созданных общественными объединениями инвалидов и осуществляющих производственную деятельность на территории Удмуртской Республики</t>
  </si>
  <si>
    <t>15.2.1, 15.2.2</t>
  </si>
  <si>
    <t>Развитие нефтедобывающей отрасли</t>
  </si>
  <si>
    <t>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</t>
  </si>
  <si>
    <t>Трудовая адаптация осужденных, создание новых рабочих мест, обеспечение устойчивой работы промышленного сектора учреждений уголовно-исполнительной системы</t>
  </si>
  <si>
    <t>Создание условий для реализации государственной программы</t>
  </si>
  <si>
    <t>Реализация установленных функций (полномочий) государственного органа</t>
  </si>
  <si>
    <t>Создание благоприятных условий для развития инновационного территориального кластера, способствующего развитию реального сектора экономики, пополнению консолидированного бюджета Удмуртской Республики, обеспечению занятости Удмуртской Республики</t>
  </si>
  <si>
    <t>L2</t>
  </si>
  <si>
    <t>Создание региональной инфраструктуры повышения производительности труда</t>
  </si>
  <si>
    <t>Развитие потребительского рынка в Удмуртской Республике</t>
  </si>
  <si>
    <t>Защита прав потребителей в Удмуртской Республике</t>
  </si>
  <si>
    <t>Наименование меры государственного регулирования</t>
  </si>
  <si>
    <t>Показатель применения меры</t>
  </si>
  <si>
    <t>Финансовая оценка результата, тыс. рублей</t>
  </si>
  <si>
    <t>Объем бюджетных ассигнований из бюджета Удмуртской Республики, тыс. рублей</t>
  </si>
  <si>
    <t>Краткое обоснование необходимости применения меры для достижения государственной цели</t>
  </si>
  <si>
    <t>Предоставление субсидий на создание, развитие и обеспечение деятельности фондов и организаций поддержки субъектов деятельности в сфере промышленности</t>
  </si>
  <si>
    <t>Предоставление субсидий позволит восполнить дефицит оборотных средств, осуществить техническое перевооружение и модернизацию производства, освоить производство новых видов продукции, обеспечить рост занятости инвалидов, повысить качество и конкурентоспособность продукции</t>
  </si>
  <si>
    <t>Предоставление субсидий на расширение действующих и организацию новых производств, организацию новых рабочих мест, организацию системы профессионального образования и упреждающей профессиональной подготовки с учетом ситуации, складывающейся на рынке труда</t>
  </si>
  <si>
    <t>Предоставление субсидий позволит организовать новые современные рабочие места, обучение осужденных профессиям, востребованным на рынке, обеспечит трудовую адаптацию и занятость осужденных на предприятиях республики после освобождения, снизит преступность</t>
  </si>
  <si>
    <t>Предоставление организациям (предприятиям) субсидий на возмещение части затрат на участие в выставках</t>
  </si>
  <si>
    <t>Продвижение продукции предприятий легкой промышленности на межрегиональные, региональные и местные рынки</t>
  </si>
  <si>
    <t>Предоставление субсидий позволит обеспечить доступ субъектов в деятельности в сфере промышленности к финансовым ресурсам для осуществления инвестиционной деятельности</t>
  </si>
  <si>
    <t>Освобождение от уплаты транспортного налога (за исключением автомобилей легковых) резидентов индустриальных (промышленных) парков</t>
  </si>
  <si>
    <t>объем предоставленной льготы</t>
  </si>
  <si>
    <t>x</t>
  </si>
  <si>
    <t>Освобождение от уплаты транспортного налога (за исключением автомобилей легковых) резидентов промышленных технопарков</t>
  </si>
  <si>
    <t>Освобождение от уплаты налога на имущество управляющих компаний и резидентов индустриальных (промышленных) парков</t>
  </si>
  <si>
    <t>Освобождение от уплаты налога на имущество управляющих компаний и резидентов промышленных технопарков</t>
  </si>
  <si>
    <t>объем бюджетных ассигнований из бюджета Удмуртской Республики, тыс. рублей</t>
  </si>
  <si>
    <t>Освобождение от уплаты транспортного налога общественных организаций инвалидов</t>
  </si>
  <si>
    <t>объем предоставленной льготы, тыс. рублей</t>
  </si>
  <si>
    <t>Пониженная (13,5%) ставка по налогу на прибыль организациям уголовно-исполнительной системы Министерства юстиции Российской Федерации, расположенным на территории Удмуртской Республики</t>
  </si>
  <si>
    <t>15.4.1, 15.4.2</t>
  </si>
  <si>
    <t>Пониженная (13,5%) ставка по налогу на прибыль организаций юридическим лицам любой организационно-правовой формы, работающим с уголовно-исполнительной системой Министерства юстиции Российской Федерации, расположенным на территории Удмуртской Республики на договорной основе, производящим и реализующим продукцию (работы, услуги), в производстве которых заняты осужденные</t>
  </si>
  <si>
    <t>Наименование государственной программы, подпрограммы, основного мероприятия</t>
  </si>
  <si>
    <t>Ответственный исполнитель, соисполнитель</t>
  </si>
  <si>
    <t>Код бюджетной классификации</t>
  </si>
  <si>
    <t>Расходы бюджета Удмуртской Республики, тыс. рублей</t>
  </si>
  <si>
    <t>Код главы</t>
  </si>
  <si>
    <t>Рз</t>
  </si>
  <si>
    <t>Пр</t>
  </si>
  <si>
    <t>ЦС</t>
  </si>
  <si>
    <t>ВР</t>
  </si>
  <si>
    <t>Развитие промышленности и потребительского рынка</t>
  </si>
  <si>
    <t>всего</t>
  </si>
  <si>
    <t>842, 821</t>
  </si>
  <si>
    <t xml:space="preserve">Развитие обрабатывающих производств
</t>
  </si>
  <si>
    <t>842,
821</t>
  </si>
  <si>
    <t>1510400000,
1510000</t>
  </si>
  <si>
    <t xml:space="preserve">Создание, развитие и обеспечение деятельности фондов и организаций поддержки субъектов деятельности в сфере промышленности
</t>
  </si>
  <si>
    <t>821, 842</t>
  </si>
  <si>
    <t>520, 521</t>
  </si>
  <si>
    <t>842, 820, 821</t>
  </si>
  <si>
    <t>1550100000, 1550003, 0020400</t>
  </si>
  <si>
    <t xml:space="preserve">1500000000
</t>
  </si>
  <si>
    <t>0,0</t>
  </si>
  <si>
    <t>Таблица 2</t>
  </si>
  <si>
    <t xml:space="preserve">1510407050
</t>
  </si>
  <si>
    <t xml:space="preserve"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
</t>
  </si>
  <si>
    <t xml:space="preserve"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
</t>
  </si>
  <si>
    <t xml:space="preserve">Возмещение части затрат промышленных предприятий, связанных с приобретением нового оборудования
</t>
  </si>
  <si>
    <t xml:space="preserve">1511200000
</t>
  </si>
  <si>
    <t xml:space="preserve">1511208070
</t>
  </si>
  <si>
    <t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на приобретение основных средств</t>
  </si>
  <si>
    <t>1540000000</t>
  </si>
  <si>
    <t>1540200000, 1540455</t>
  </si>
  <si>
    <t>120, 240, 850, 320, 121, 122, 242, 244, 852</t>
  </si>
  <si>
    <t>Развитие инновационного территориального кластера «Удмуртский машиностроительный кластер»</t>
  </si>
  <si>
    <t>1560100000, 1565389, 1560000</t>
  </si>
  <si>
    <t>Предоставление субсидий на осуществление уставной деятельности специализированной организации в интересах развития инновационного территориального кластера «Удмуртский машиностроительный кластер»</t>
  </si>
  <si>
    <t>Федеральный проект «Адресная поддержка повышения производительности труда на предприятиях»</t>
  </si>
  <si>
    <t>156L200000</t>
  </si>
  <si>
    <t>Региональный проект «Адресная поддержка повышения производительности труда на предприятиях»</t>
  </si>
  <si>
    <t>Предоставление субсидий на реализацию мероприятий регионального проекта «Адресная поддержка повышения производительности труда на предприятиях»</t>
  </si>
  <si>
    <t xml:space="preserve">Развитие потребительского рынка в Удмуртской Республике
</t>
  </si>
  <si>
    <t>Наименование государственной программы, подпрограммы</t>
  </si>
  <si>
    <t>Источник финансирования</t>
  </si>
  <si>
    <t>Оценка расходов, тыс. рублей</t>
  </si>
  <si>
    <t>Всего</t>
  </si>
  <si>
    <t>субсидии из федерального бюджета</t>
  </si>
  <si>
    <t>субвенции из федерального бюджета</t>
  </si>
  <si>
    <t>Территориальный фонд обязательного медицинского страхования Удмуртской Республики</t>
  </si>
  <si>
    <t>в том числе из федерального бюджета</t>
  </si>
  <si>
    <t>Развитие промышленного сектора и трудовая адаптация осужденных в учреждениях уголовно-исполнительной системы, расположенных на территории Удмуртской Республики</t>
  </si>
  <si>
    <t>Бюджет Удмуртской Республики, в том числе:</t>
  </si>
  <si>
    <t>иные межбюджетные трансферты из федерального бюджета</t>
  </si>
  <si>
    <t>Субсидии и субвенции из федерального бюджета, планируемые к получению</t>
  </si>
  <si>
    <t>Бюджеты муниципальных образований в Удмуртской Республике</t>
  </si>
  <si>
    <t>Иные источники</t>
  </si>
  <si>
    <t xml:space="preserve">Защита прав потребителей в Удмуртской Республике
</t>
  </si>
  <si>
    <t>Ресурсное обеспечение реализации государственной программы за счет средств бюджета Удмуртской Республики</t>
  </si>
  <si>
    <t>Прогнозная (справочная) оценка ресурсного обеспечения государственной программы за счет всех источников финансирования</t>
  </si>
  <si>
    <t>1510000000</t>
  </si>
  <si>
    <t>2025 год</t>
  </si>
  <si>
    <t>х</t>
  </si>
  <si>
    <t>0</t>
  </si>
  <si>
    <t>Ответственный исполнитель: Министерство промышленности и торговли Удмуртской Республики</t>
  </si>
  <si>
    <t>Реализация дополнительных мероприятий по финансовому обеспечению деятельности (докапитализации) региональных фондов развития промышленности</t>
  </si>
  <si>
    <t>«Приложение 5
к государственной программе 
Удмуртской Республики
«Развитие промышленности 
и потребительского рынка»</t>
  </si>
  <si>
    <t>Предоставление субсидии на возмещение части затрат на проведение научно-исследовательских, опытно-конструкторских и технологических работ (постановление Правительства Удмуртской Республики от 30.07.2021 № 391)</t>
  </si>
  <si>
    <t xml:space="preserve">Финансовое обеспечение создания и деятельности региональных фондов развития промышленности по программам, соответствующим условиям ФГАУ «РФТР» (Фонд развития промышленности)
</t>
  </si>
  <si>
    <t>1511208070,
1511208071, 1511208072</t>
  </si>
  <si>
    <t>15112RП030</t>
  </si>
  <si>
    <t>«Приложение 6
к государственной программе 
Удмуртской Республики
«Развитие промышленности 
и потребительского рынка»</t>
  </si>
  <si>
    <t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за пользование услугами теплоснабжения, электроснабжения, газоснабжения газом промышленным, водоснабжения и водоотведения,услугами связи, доступа к информационно-телекоммуникационной сети "Интернет"</t>
  </si>
  <si>
    <t>Финансовое обеспечение деятельности (докапитализация) регионального фонда развития промышленности, созданного в организационно-правовой форме, предусмотренной частью 1 статьи 11 Федерального закона «О промышленной политике в Российской Федерации»</t>
  </si>
  <si>
    <t>Наименование государственной программы: «Развитие промышленности и потребительского рынка»</t>
  </si>
  <si>
    <t>Подпрограмма «Развитие обрабатывающих производств»</t>
  </si>
  <si>
    <t>Подпрограмма «Сохранение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Республики»</t>
  </si>
  <si>
    <t>Подпрограмма «Развитие инновационного территориального кластера «Удмуртский машиностроительный кластер»</t>
  </si>
  <si>
    <t>Финансовое обеспечение создания и деятельности региональных фондов развития промышленности по программам, соответствующим условиям ФГАУ «РФТР» (Фонд развития промышленности)</t>
  </si>
  <si>
    <t>«Приложение 3
к государственной программе 
Удмуртской Республики
«Развитие промышленности 
и потребительского рынка»</t>
  </si>
  <si>
    <t>Мера направлена на достижение цели подпрограммы «Развитие обрабатывающих производств»: стимулирование деятельности, направленной на повышение эффективности деятельности предприятий обрабатывающих производств</t>
  </si>
  <si>
    <t xml:space="preserve">Предоставление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на приобретение основных средств и части затрат за пользование услугами теплоснабжения, электроснабжения, газоснабжения газом
промышленным, водоснабжения и водоотведения,услугами связи, доступа к информационно-телекоммуникационной сети «Интернет» 
</t>
  </si>
  <si>
    <t>Мера направлена на достижение цели подпрограммы «Сохранение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Республики»: техническое развитие промышленных производств, созданных общественными объединениями инвалидов; сохранение и создание новых рабочих мест для инвалидов</t>
  </si>
  <si>
    <t xml:space="preserve">Подпрограмма «Развитие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Республики» </t>
  </si>
  <si>
    <t>Мера направлена на достижение цели подпрограммы «Развитие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Республики»: трудовая адаптация осужденных</t>
  </si>
  <si>
    <t>Содействие решению задач социально-экономического развития Удмуртской Республики посредством создания благоприятных условий для развития инновационного территориального кластера Удмуртской Республики «Удмуртский машиностроительный кластер»</t>
  </si>
  <si>
    <t>Оценка применения мер государственного регулирования в сфере реализации государственной программы</t>
  </si>
  <si>
    <t>«Приложение 1
к государственной программе 
Удмуртской Республики
«Развитие промышленности 
и потребительского рынка»</t>
  </si>
  <si>
    <t xml:space="preserve">Сведения о составе и значениях целевых показателей (индикаторов) государственной программы
</t>
  </si>
  <si>
    <t>Таблица 1</t>
  </si>
  <si>
    <t>Наименование целевого показателя (индикатора)</t>
  </si>
  <si>
    <t>Единица измерения</t>
  </si>
  <si>
    <t>Значение целевых показателей</t>
  </si>
  <si>
    <t>отчет</t>
  </si>
  <si>
    <t>оценка</t>
  </si>
  <si>
    <t>прогноз</t>
  </si>
  <si>
    <t>2013 год</t>
  </si>
  <si>
    <t>2014 год</t>
  </si>
  <si>
    <t>2015 год</t>
  </si>
  <si>
    <t>2016 год</t>
  </si>
  <si>
    <t>2017 год</t>
  </si>
  <si>
    <t>2018 год</t>
  </si>
  <si>
    <t xml:space="preserve">Государственная программа «Развитие промышленности и потребительского рынка» </t>
  </si>
  <si>
    <t>Индекс промышленного производства по разделу B Общероссийского классификатора видов экономической деятельности ОК 029-2014 (КДЕС Ред. 2) - «Добыча полезных ископаемых»</t>
  </si>
  <si>
    <t>в процентах к предыдущему году</t>
  </si>
  <si>
    <t>100,7 &lt;*&gt;</t>
  </si>
  <si>
    <t>98,7 &lt;*&gt;</t>
  </si>
  <si>
    <t>101,3 &lt;*&gt;</t>
  </si>
  <si>
    <t>Индекс промышленного производства по разделу C Общероссийского классификатора видов экономической деятельности ОК 029-2014 (КДЕС Ред. 2) - «Обрабатывающие производства»</t>
  </si>
  <si>
    <t>102,9 &lt;*&gt;</t>
  </si>
  <si>
    <t>97,0 &lt;*&gt;</t>
  </si>
  <si>
    <t>103,9 &lt;*&gt;</t>
  </si>
  <si>
    <t>112,8</t>
  </si>
  <si>
    <t>99,2</t>
  </si>
  <si>
    <t>107,0</t>
  </si>
  <si>
    <t>104,0</t>
  </si>
  <si>
    <t>99,9</t>
  </si>
  <si>
    <t>Индекс физического объема розничного товарооборота (во всех каналах реализации) по разделу G Общероссийского классификатора видов экономической деятельности ОК 029-2014 (КДЕС Ред. 2) - «Торговля оптовая и розничная; ремонт автотранспортных средств и мотоциклов»</t>
  </si>
  <si>
    <t>-</t>
  </si>
  <si>
    <t>Темп роста объемов отгруженных товаров собственного производства предприятий обрабатывающих производств</t>
  </si>
  <si>
    <t>115,5</t>
  </si>
  <si>
    <t>Темп роста среднемесячной заработной платы предприятий обрабатывающих производств</t>
  </si>
  <si>
    <t>113,7</t>
  </si>
  <si>
    <t>Темп роста производительности труда</t>
  </si>
  <si>
    <t>116,1</t>
  </si>
  <si>
    <t>Объем экспорта конкурентоспособной промышленной продукции</t>
  </si>
  <si>
    <t>млн. долл. США</t>
  </si>
  <si>
    <t>Объем привлеченных внебюджетных средств к реализации инвестиционных проектов</t>
  </si>
  <si>
    <t>млн. руб.</t>
  </si>
  <si>
    <t>Количество созданных рабочих мест (накопленным итогом)</t>
  </si>
  <si>
    <t>человек</t>
  </si>
  <si>
    <t>Объем инвестиций в основной капитал по видам экономической деятельности раздела «Обрабатывающие производства» Общероссийского классификатора видов экономической деятельности (накопленным итогом), за исключением видов деятельности, не относящихся к сфере ведения Министерства промышленности и торговли Российской Федерации, в том числе:</t>
  </si>
  <si>
    <t>тыс. руб.</t>
  </si>
  <si>
    <t>в рамках иных межбюджетных трансфертов 2021-2023 гг.</t>
  </si>
  <si>
    <t>4 696
500,7</t>
  </si>
  <si>
    <t>в рамках субсидий 2023-2025 гг.</t>
  </si>
  <si>
    <t>Объем отгруженных товаров собственного производства, выполненных работ и услуг собственными силами по видам экономической деятельности раздела «Обрабатывающие производства» Общероссийского классификатора видов экономической деятельности (накопленным итогом), за исключением видов деятельности, не относящихся к сфере ведения Министерства промышленности и торговли Российской Федерации, в том числе:</t>
  </si>
  <si>
    <t>Объем финансовой поддержки, оказанной субъектам деятельности в сфере промышленности</t>
  </si>
  <si>
    <t>Доля производства продукции гражданского назначения от общего объема производства предприятий оборонно-промышленного комплекса</t>
  </si>
  <si>
    <t>процент</t>
  </si>
  <si>
    <t>11</t>
  </si>
  <si>
    <t>Количество субъектов деятельности в сфере промышленности, получивших в 2022 году финансовую поддержку</t>
  </si>
  <si>
    <t>единица</t>
  </si>
  <si>
    <t xml:space="preserve">Увеличение полной учетной стоимости основных фондов за отчетный год (поступление) за счет создания новой стоимости (ввода в действие новых основных фондов, модернизации, реконструкции) по видам экономической деятельности раздела «Обрабатывающие производства» Общероссийского классификатора видов экономической деятельности (накопленным итогом), за исключением видов деятельности, не относящихся к сфере ведения Министерства промышленности и торговли Российской Федерации (строка 07 графы 4 формы федерального статистического наблюдения № 11«Сведения о наличии и движении основных фондов (средств) и других нефинансовых активов»)
</t>
  </si>
  <si>
    <t>Удельный вес численности работающих инвалидов в организациях, получающих государственную поддержку</t>
  </si>
  <si>
    <t>Темп роста объема отгруженных товаров, работ, услуг в организациях, получающих государственную поддержку</t>
  </si>
  <si>
    <t>Подпрограмма «Развитие нефтедобывающей отрасли»</t>
  </si>
  <si>
    <t>Объем добычи нефти</t>
  </si>
  <si>
    <t>тыс. тонн</t>
  </si>
  <si>
    <t>Подпрограмма «Развитие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Республики»</t>
  </si>
  <si>
    <t>Объем выпуска товаров собственного производства, работ, услуг учреждениями Управления Федеральной службы исполнения наказаний по Удмуртской Республике</t>
  </si>
  <si>
    <t>Количество созданных и поддержанных рабочих мест</t>
  </si>
  <si>
    <t>единиц</t>
  </si>
  <si>
    <t>253</t>
  </si>
  <si>
    <t>274</t>
  </si>
  <si>
    <t>295</t>
  </si>
  <si>
    <t>Подпрограмма «Создание условий для реализации государственной программы»</t>
  </si>
  <si>
    <t>Уровень выполнения значений целевых показателей (индикаторов) государственной программы</t>
  </si>
  <si>
    <t>96,9</t>
  </si>
  <si>
    <t>97,7</t>
  </si>
  <si>
    <t>Доля заявителей, удовлетворенных качеством предоставления государственных услуг исполнительным органом государственной власти Удмуртской Республики, от общего числа заявителей, обратившихся за получением государственных услуг</t>
  </si>
  <si>
    <t xml:space="preserve">Среднее число обращений представителей бизнес-сообщества в исполнительный орган государственной власти Удмуртской Республики для получения одной государственной услуги, связанной со сферой предпринимательской деятельности
</t>
  </si>
  <si>
    <t xml:space="preserve">Время ожидания в очереди при обращении заявителя в исполнительный орган государственной власти Удмуртской Республики для получения государственных услуг
</t>
  </si>
  <si>
    <t>минута</t>
  </si>
  <si>
    <t>Численность работников организаций - участников Кластера, прошедших профессиональную переподготовку и повышение квалификации по программам дополнительного образования в акционерном обществе «Управляющая компания «Удмуртский машиностроительный кластер»</t>
  </si>
  <si>
    <t>человек, на конец года</t>
  </si>
  <si>
    <t>Рост объема отгруженной организациями - участниками Кластера продукции</t>
  </si>
  <si>
    <t>Рост совокупной выручки организаций - участников Кластера от продаж продукции на внешнем рынке</t>
  </si>
  <si>
    <t>в 2,4 раза</t>
  </si>
  <si>
    <t>Количество сотрудников предприятий, прошедших обучение инструментам повышения производительности труда под федеральным управлением (с ФЦК)</t>
  </si>
  <si>
    <t>человек, нарастающим итогом</t>
  </si>
  <si>
    <t>Количество сотрудников предприятий, прошедших обучение инструментам повышения производительности труда под региональным управлением (с РЦК)</t>
  </si>
  <si>
    <t>Количество обученных сотрудников предприятий - участников национального проекта в рамках реализации мероприятий по повышению производительности труда самостоятельно, а также органов исполнительной власти</t>
  </si>
  <si>
    <t>Количество предприятий-участников, внедряющих мероприятия национального проекта под федеральным управлением (с ФЦК)</t>
  </si>
  <si>
    <t>единиц, нарастающим итогом</t>
  </si>
  <si>
    <t>Количество предприятий-участников, внедряющих мероприятия национального проекта под региональным управлением (с региональными центрами компетенций РЦК)</t>
  </si>
  <si>
    <t>Количество предприятий-участников, внедряющих мероприятия национального проекта самостоятельно</t>
  </si>
  <si>
    <t>Доля предприятий от общего числа предприятий, вовлеченных в национальный проект, на которых прирост производительности труда соответствует целевым показателям</t>
  </si>
  <si>
    <t>Количество представителей региональных команд, прошедших обучение инструментам повышения производительности труда</t>
  </si>
  <si>
    <t>Количество региональных центров компетенций, созданных в субъектах Российской Федерации в целях распространения лучших практик производительности труда</t>
  </si>
  <si>
    <t>13</t>
  </si>
  <si>
    <t>Доля предприятий, удовлетворенных работой региональных центров компетенций</t>
  </si>
  <si>
    <t xml:space="preserve">Количество предприятий - участников национального проекта, вовлеченных в национальный проект, в том числе  через получение адресной поддержки </t>
  </si>
  <si>
    <t>15</t>
  </si>
  <si>
    <t>Количество сотрудников предприятий и представителей региональных команд, прошедших обучение инструментам повышения производительности труда</t>
  </si>
  <si>
    <t>16</t>
  </si>
  <si>
    <t>Доля предприятий, достигших ежегодного 5% прироста производительности труда на предприятиях - участниках национального проекта, внедряющих мероприятия национального проекта под федеральным и региональным управлением в течение трех лет участия в проекте</t>
  </si>
  <si>
    <t>17</t>
  </si>
  <si>
    <t>Количество созданных потоков-образцов на предприятиях - участниках национального проекта под региональным управлением (совместно с экспертами РЦК в сфере производительности труда), а также внедряющих мероприятия национального проекта самостоятельно (в том числе с привлечением консультантов), представляющие собой результат оптимизации производственных и (или) вспомогательных процессов на базе сформированной инфраструктуры для развития производственной системы в рамках организационной, методологической, экспертно-аналитической и информационной поддержки программ повышения производительности труда на предприятиях</t>
  </si>
  <si>
    <t>18</t>
  </si>
  <si>
    <t>Количество реализованных проектов по повышению производительности труда на предприятиях - участниках национального проекта по направлению «Бережливое производство» с помощью созданной региональной инфраструктуры обеспечения повышения производительности труда</t>
  </si>
  <si>
    <t>19</t>
  </si>
  <si>
    <t>Количество подготовленных инструкторов по бережливому производству на предприятиях-участниках национального проекта под региональным управлением (с РЦК)</t>
  </si>
  <si>
    <t>Подпрограмма «Развитие потребительского рынка в Удмуртской Республике»</t>
  </si>
  <si>
    <t>Розничный товарооборот (во всех каналах реализации) в Удмуртской Республике</t>
  </si>
  <si>
    <t>млн. рублей</t>
  </si>
  <si>
    <t>Объем производства алкогольной продукции в Удмуртской Республике</t>
  </si>
  <si>
    <t>тыс. дкл</t>
  </si>
  <si>
    <t>Объем производства этилового спирта в Удмуртской Республике</t>
  </si>
  <si>
    <t>Объем производства пива в Удмуртской Республике</t>
  </si>
  <si>
    <t>Соблюдение нормативов минимальной обеспеченности населения Удмуртской Республики площадью стационарных торговых объектов</t>
  </si>
  <si>
    <t>кв. метров на 1000 человек</t>
  </si>
  <si>
    <t>Количество нестационарных торговых объектов на территории Удмуртской Республики</t>
  </si>
  <si>
    <t>Количество рынков и ярмарок на территории Удмуртской Республики</t>
  </si>
  <si>
    <t>Количество жалоб, поступивших от субъектов предпринимательства по вопросам организации малых форм торговли</t>
  </si>
  <si>
    <t>не более 10</t>
  </si>
  <si>
    <t>Подпрограмма «Защита прав потребителей в Удмуртской Республике»</t>
  </si>
  <si>
    <t>Повышение уровня информированности населения (количество публикаций)</t>
  </si>
  <si>
    <t>Проведение контрольных мероприятий в социально значимых сферах потребительского рынка</t>
  </si>
  <si>
    <t>&lt;*&gt; В соответствии с ОКВЭД 2007</t>
  </si>
  <si>
    <t>«Приложение 2
к государственной программе 
Удмуртской Республики
«Развитие промышленности 
и потребительского рынка»</t>
  </si>
  <si>
    <t xml:space="preserve">Перечень основных мероприятий государственной программы
</t>
  </si>
  <si>
    <t>Наименование подпрограммы, основного мероприятия, мероприятия</t>
  </si>
  <si>
    <t>Ответственный исполнитель, соисполнители подпрограммы, основного мероприятия, мероприятия</t>
  </si>
  <si>
    <t>Срок выполнения</t>
  </si>
  <si>
    <t>Ожидаемый непосредственный результат</t>
  </si>
  <si>
    <t>2013 - 2025 годы</t>
  </si>
  <si>
    <t>Устойчивый рост промышленного производства, увеличение доходов работников предприятий в Удмуртской Республике</t>
  </si>
  <si>
    <t>Ведомственная целевая программа «Развитие машиностроения и металлообработки в Удмуртской Республике на 2011 - 2013 годы»</t>
  </si>
  <si>
    <t>Министерство промышленности и энергетики Удмуртской Республики</t>
  </si>
  <si>
    <t>Республиканская целевая программа «Развитие лесопромышленного комплекса Удмуртской Республики на 2010 - 2013 годы»</t>
  </si>
  <si>
    <t>Ведомственная целевая программа «Развитие легкой промышленности Удмуртской Республики на 2011 - 2013 годы»</t>
  </si>
  <si>
    <t>2014 - 2018, 2019 - 2025 годы</t>
  </si>
  <si>
    <t>Устойчивый рост промышленного производства, увеличение доходов работников предприятий Удмуртской Республики</t>
  </si>
  <si>
    <t>Предоставление организациям (предприятиям) для реализации инвестиционных проектов субсидий на возмещение части процентной ставки по кредитам и части затрат по лизинговым платежам (постановление Правительства Удмуртской Республики от 02.05.2012 № 183)</t>
  </si>
  <si>
    <t>2014-2017 годы</t>
  </si>
  <si>
    <t>Рост промышленного производства, создание высокопроизводительных рабочих мест на основе повышения доступности заемных средств для реализации инвестиционных проектов</t>
  </si>
  <si>
    <t>Предоставление организациям (предприятиям) субсидий на возмещение части затрат на внедрение современных методов организации производства, разработку и реализацию программ повышения производительности труда (постановление Правительства Удмуртской Республики от 25.04.2011 № 114)</t>
  </si>
  <si>
    <t>Повышение производительности труда</t>
  </si>
  <si>
    <t>Предоставление организациям (предприятиям) легкой промышленности и лесопромышленного комплекса субсидий на возмещение части затрат на уплату процентов по кредитам на создание запасов сырья и материалов (топлива) (постановление Правительства Удмуртской Республики от 31.03.2008 № 65)</t>
  </si>
  <si>
    <t>2014 - 2016, 2018 годы</t>
  </si>
  <si>
    <t>Обеспечение положительной динамики объема производства легкой промышленности и лесопромышленного комплекса</t>
  </si>
  <si>
    <t>Предоставление организациям (предприятиям) субсидий на возмещение части затрат на участие в выставках (постановление Правительства Удмуртской Республики от 14.03.2011 года № 55)</t>
  </si>
  <si>
    <t>Продвижение продукции на межрегиональные, региональные и местные рынки</t>
  </si>
  <si>
    <t>Предоставление субсидии на возмещение части затрат на проведение научно-исследовательских, опытно-конструкторских и технологических работ (постановление Правительства Удмуртской Республики от 30.07.2021 года № 391)</t>
  </si>
  <si>
    <t>2021 - 2025 годы</t>
  </si>
  <si>
    <t>Предоставление хозяйствующим субъектам за счет средств бюджета Удмуртской Республики для реализации инвестиционных проектов субсидий на возмещение части процентной ставки по кредитам</t>
  </si>
  <si>
    <t>2023 - 2025 годы</t>
  </si>
  <si>
    <t>Рост промышленного производства, создание рабочих мест на основе повышения доступности заемных средств для реализации инвестиционных проектов</t>
  </si>
  <si>
    <t>15.1.5</t>
  </si>
  <si>
    <t>Предоставление субсидий производителям сельскохозяйственной техники</t>
  </si>
  <si>
    <t>Увеличение объема продаж сельскохозяйственной техники</t>
  </si>
  <si>
    <t>2021, 2023- 2025 годы</t>
  </si>
  <si>
    <t>05</t>
  </si>
  <si>
    <t>Организация и проведение конкурса «Лучшая реализованная идея в продвижении продукции»</t>
  </si>
  <si>
    <t>Продвижение продукции предприятий обрабатывающих производств на товарные рынки</t>
  </si>
  <si>
    <t>Содействие кадровому обеспечению промышленности</t>
  </si>
  <si>
    <t>2018-2025 годы</t>
  </si>
  <si>
    <t>Повышение престижа и привлекательности рабочих профессий</t>
  </si>
  <si>
    <t>Организация и проведение конкурсов профессионального мастерства</t>
  </si>
  <si>
    <t>Организация и проведение мониторинга потребности промышленности Удмуртской Республики в кадрах</t>
  </si>
  <si>
    <t>2018 - 2025 годы</t>
  </si>
  <si>
    <t>07</t>
  </si>
  <si>
    <t>Организация и проведение обучающих семинаров, мастер-классов, выставок</t>
  </si>
  <si>
    <t>2013 - 2019 годы</t>
  </si>
  <si>
    <t>Создание условий для повышения конкурентоспособности, увеличения выпуска продукции предприятиями обрабатывающих производств</t>
  </si>
  <si>
    <t>08</t>
  </si>
  <si>
    <t>Содействие развитию внешнеэкономических и межрегиональных, внутрирегиональных связей Удмуртской Республики</t>
  </si>
  <si>
    <t>Продвижение продукции предприятий на внешние рынки, развитие кооперационных связей</t>
  </si>
  <si>
    <t>Создание электронной площадки взаимодействия промышленности Удмуртской Республики (субконтрактации)</t>
  </si>
  <si>
    <t>Повышение внутренней кооперации среди компаний Удмуртской Республики</t>
  </si>
  <si>
    <t>Проведение «Дня поставщика» госкорпораций и крупных российских компаний</t>
  </si>
  <si>
    <t>2018 - 2019 годы</t>
  </si>
  <si>
    <t>09</t>
  </si>
  <si>
    <t>Расширение сотрудничества, кооперации и рынков сбыта промышленной продукции</t>
  </si>
  <si>
    <t>Повышение эффективности государственного управления</t>
  </si>
  <si>
    <t>Мониторинг деятельности предприятий обрабатывающих производств в Удмуртской Республике</t>
  </si>
  <si>
    <t>Создание, развитие и обеспечение деятельности фондов и организаций поддержки субъектов деятельности в сфере промышленности</t>
  </si>
  <si>
    <t>2017 - 2025 годы</t>
  </si>
  <si>
    <t>Обеспечение доступа субъектам деятельности в сфере промышленности к финансовым ресурсам для осуществления инвестиционной деятельности</t>
  </si>
  <si>
    <t>15.1.5, 15.1.9</t>
  </si>
  <si>
    <t>2020 - 2025 годы</t>
  </si>
  <si>
    <t>Обеспечение доступа субъектам деятельности в сфере промышленности к финансовым ресурсам для развития производств</t>
  </si>
  <si>
    <t>Финансовое обеспечение деятельности (докапитализация) регионального фонда развития промышленности, созданного в организационно-правовой форме, предусмотренной частью 1 статьи 11 Федерального закона от 31 декабря 2014 года № 488-ФЗ «О промышленной политике Российской Федерации»</t>
  </si>
  <si>
    <t>15.1.7, 15.1.8, 15.1.12</t>
  </si>
  <si>
    <t>Предоставление финансовой поддержки субъектам деятельности в сфере промышленности в форме грантов на компенсацию части затрат на возмещение процентов по кредитным договорам, заключенным в целях пополнения оборотных средств</t>
  </si>
  <si>
    <t>15.1.11</t>
  </si>
  <si>
    <t>Содействие субъектам деятельности в сфере промышленности в привлечении средств из федерального бюджета в рамках федеральных государственных (целевых) программ</t>
  </si>
  <si>
    <t>Организация взаимодействия с институтами развития</t>
  </si>
  <si>
    <t>Организация мониторинга финансирования и выполнения работ в рамках ГОЗ на предприятиях оборонно-промышленного комплекса</t>
  </si>
  <si>
    <t>Оказание содействия в расширении рынков сбыта гражданской продукции предприятиями оборонно-промышленного комплекса</t>
  </si>
  <si>
    <t>Обеспечение диверсификации предприятий оборонно-промышленного комплекса, достижение целевого показателя - доля гражданской продукции не менее 30% к 2025 году, к 2030 году - до 50% от общего объема производства ОПК</t>
  </si>
  <si>
    <t>15.1.10</t>
  </si>
  <si>
    <t>Т1</t>
  </si>
  <si>
    <t>Федеральный проект «Промышленный экспорт»</t>
  </si>
  <si>
    <t>2019 - 2024 годы</t>
  </si>
  <si>
    <t>Увеличение объема экспорта промышленных товаров за рубеж, в том числе продукции машиностроения, за счет развития международной конкурентоспособности предприятий</t>
  </si>
  <si>
    <t>15.1.4</t>
  </si>
  <si>
    <t>Региональный проект «Промышленный экспорт»</t>
  </si>
  <si>
    <t>Оказание содействия предприятиям в реализации корпоративных программ повышения конкурентоспособности</t>
  </si>
  <si>
    <t>2014 - 2025 годы</t>
  </si>
  <si>
    <t>Создание современных производств с возможностями эффективного использования труда инвалидов</t>
  </si>
  <si>
    <t>Ведомственная целевая программа «Сохранение и создание рабочих мест для инвалидов в организациях Общероссийской общественной организации инвалидов «Всероссийское ордена Трудового Красного Знамени общество слепых», расположенных на территории Удмуртской Республики, на 2011 - 2013 годы»</t>
  </si>
  <si>
    <t>Сохранение и создание рабочих мест для инвалидов в организациях ВОС, расположенных на территории Удмуртской Республики</t>
  </si>
  <si>
    <t>Предоставление организациям Всероссийского ордена Трудового Красного Знамени общества слепых субсидий на возмещение части затрат за пользование услугами отопления и электрической энергии, водоснабжения и водоотведения, услугами связи, доступа к информационно-коммуникационной сети «Интернет», газом промышленным (постановление Правительства Удмуртской Республики от 16.11.2009 № 332)</t>
  </si>
  <si>
    <t>2014 - 2016 годы</t>
  </si>
  <si>
    <t>Сохранение численности работающих инвалидов в организациях Всероссийского ордена Трудового Красного Знамени общества слепых в Удмуртской Республике - не менее 50% численности работников организаций ВОС</t>
  </si>
  <si>
    <t>Предоставление организациям Всероссийского ордена Трудового Красного Знамени общества слепых субсидий на возмещение части затрат на приобретение основных средств (постановление Правительства Удмуртской Республики от 24.01.2011 № 6)</t>
  </si>
  <si>
    <t>Техническое перевооружение и модернизация производства организаций Всероссийского ордена Трудового Красного Знамени общества слепых в Удмуртской Республике</t>
  </si>
  <si>
    <t xml:space="preserve">Предоставление из бюджета
Удмуртской Республики организациям, созданным общественными объединениями инвалидов и осуществляющим производственную деятельность на территории Удмуртской Республики, субсидий на возмещение части затрат за пользование услугами теплоснабжения, электроснабжения, газоснабжения газом промышленным, водоснабжения и водоотведения, услугами связи,
доступа к информационно-телекоммуникационной сети «Интернет» (постановление Правительства Удмуртской Республики от 26.11.2021 № 647)
</t>
  </si>
  <si>
    <t>Обеспечение численности работающих инвалидов - не менее 50% численности работников организаций, получающих поддержку</t>
  </si>
  <si>
    <t>Техническое перевооружение и модернизация производственных мощностей</t>
  </si>
  <si>
    <t>Выполнение запланированных уровней добычи нефти в соответствии с проектной документацией, повышение коэффициента извлечения нефти</t>
  </si>
  <si>
    <t>Анализ и мониторинг развития нефтяной отрасли Удмуртской Республики</t>
  </si>
  <si>
    <t>Обеспечение трудовой адаптации осужденных в учреждениях уголовно-исполнительной системы, расположенных на территории Удмуртской Республики</t>
  </si>
  <si>
    <t>Республиканская целевая программа «Развитие промышленного сектора и обеспечение трудовой адаптации осужденных в учреждениях уголовно-исполнительной системы Удмуртской Республики на 2010 - 2015 годы»</t>
  </si>
  <si>
    <t>Обеспечение вещевым имуществом осужденных и форменным обмундированием сотрудников УИС. Трудоустройство осужденных, Обучение профессиям осужденных в соответствии с государственными образовательными стандартами нового поколения</t>
  </si>
  <si>
    <t>Трудоустройство осужденных</t>
  </si>
  <si>
    <t>Техническое перевооружение и модернизация производства</t>
  </si>
  <si>
    <t>Приобретение основных средств для трудоустройства осужденных</t>
  </si>
  <si>
    <t>Обеспечение деятельности Министерства</t>
  </si>
  <si>
    <t>15.5.1</t>
  </si>
  <si>
    <t>Уплата налогов</t>
  </si>
  <si>
    <t>2013 - 2016 годы</t>
  </si>
  <si>
    <t>Отсутствие задолженности по платежам в бюджет Удмуртской Республики</t>
  </si>
  <si>
    <t>Содержание имущества, находящегося в собственности Удмуртской Республики</t>
  </si>
  <si>
    <t>Обеспечение деятельности Министерства за счет содержания имущества в надлежащем состоянии</t>
  </si>
  <si>
    <t>Обеспечение внедрения и функционирования серверного, компьютерного оборудования, оргтехники, коммуникационного оборудования, программного обеспечения</t>
  </si>
  <si>
    <t>Обеспечение деятельности Министерства за счет обеспечения бесперебойным функционированием информационных систем и комплексов</t>
  </si>
  <si>
    <t>Внедрение, развитие и техническое сопровождение автоматизированных информационных систем общего характера</t>
  </si>
  <si>
    <t>Обеспечение Министерства промышленности и торговли Удмуртской Республики услугами связи: Интернет, электронная почта, сотовая связь, фиксированная местная, междугородная, международная телефонная связь</t>
  </si>
  <si>
    <t>Обеспечение деятельности Министерства за счет обеспечения бесперебойного функционирования средств связи</t>
  </si>
  <si>
    <t>Организация обучения, повышения квалификации сотрудников Министерства промышленности и торговли Удмуртской Республики</t>
  </si>
  <si>
    <t>Обеспечение деятельности Министерства за счет повышения квалификации сотрудников</t>
  </si>
  <si>
    <t>Предоставление государственной услуги «Лицензирование деятельности по заготовке, хранению, переработке и реализации лома черных металлов и цветных металлов»</t>
  </si>
  <si>
    <t xml:space="preserve">
</t>
  </si>
  <si>
    <t>Предоставление государственной услуги «Лицензирование розничной продажи алкогольной продукции (за исключением лицензирования розничной продажи вина, игристого вина, осуществляемой сельскохозяйственными товаропроизводителями)»</t>
  </si>
  <si>
    <t>2019 - 2025 годы</t>
  </si>
  <si>
    <t>Осуществление государственного регулирования в сфере оборота алкогольной продукции</t>
  </si>
  <si>
    <t xml:space="preserve">Приобретение оборудования для осуществления регионального государственного контроля (надзора) в области розничной продажи алкогольной и спиртосодержащей продукции на территории Удмуртской Республики
</t>
  </si>
  <si>
    <t>Обеспечение деятельности по осуществлению государственного регулирования в сфере оборота алкогольной продукции</t>
  </si>
  <si>
    <t>Осуществление функций контрольного органа в сфере закупок товаров, работ, услуг для государственных нужд Удмуртской Республики и муниципальных нужд муниципальных образований в Удмуртской Республике</t>
  </si>
  <si>
    <t>Предупреждение, выявление и пресечение нарушений в сфере осуществления закупок товаров, работ, услуг для государственных нужд Удмуртской Республики и муниципальных нужд муниципальных образований в Удмуртской Республике</t>
  </si>
  <si>
    <t>2015 - 2025 годы</t>
  </si>
  <si>
    <t>Решение задач социально-экономического развития Удмуртской Республики посредством создания благоприятных условий для развития инновационного территориального кластера Удмуртской Республики «Удмуртский машиностроительный кластер»</t>
  </si>
  <si>
    <t>2015 - 2021 годы</t>
  </si>
  <si>
    <t>Организационное развитие Кластера. Повышение эффективности управления Кластером. Оптимизация взаимодействия</t>
  </si>
  <si>
    <t>15.6.4-15.6.19</t>
  </si>
  <si>
    <t>Региональный проект  «Адресная поддержка повышения производительности труда на предприятиях»</t>
  </si>
  <si>
    <t>Создание и обеспечение деятельности регионального центра компетенций в сфере производительности труда</t>
  </si>
  <si>
    <t>В Удмуртской Республике создан и функционирует региональный центр компетенций</t>
  </si>
  <si>
    <t>Привлечение консультантов для работы на предприятиях, внедряющих мероприятия по повышению производительности труда</t>
  </si>
  <si>
    <t>2019 - 2020 годы</t>
  </si>
  <si>
    <t>Внедрены мероприятия по повышению производительности труда с вовлечением к 2020 году в реализацию регионального проекта 17 предприятий-участников. За 2019 - 2020 годы предприятиями самостоятельно обучено инструментам повышения производительности труда не менее 125 сотрудников</t>
  </si>
  <si>
    <t>Создание и обеспечение деятельности «фабрики процессов», представляющей собой площадку, обеспечивающую практическое обучение принципам и инструментам бережливого производства посредством имитации реальных производственных и вспомогательных процессов, но не более одной в субъекте Российской Федерации</t>
  </si>
  <si>
    <t>2021 - 2024 годы</t>
  </si>
  <si>
    <t>Совершенствование правового регулирования в сфере потребительского рынка</t>
  </si>
  <si>
    <t>Создание условий для развития многоформатной торговли (рыночной, ярмарочной, мобильной, дистанционной и нестационарных торговых объектов)</t>
  </si>
  <si>
    <t>Совершенствование правового регулирования в сфере потребительского рынка. Расширение каналов сбыта товаров посредством развития всех форматов торговли, создание условий для формирования комфортной среды для потребителей республики</t>
  </si>
  <si>
    <t>Актуализация и совершенствование нормативно-правового регулирования по размещению нестационарных торговых объектов, рынков, ярмарок</t>
  </si>
  <si>
    <t>Создание условий для организации торговли на территории Удмуртской Республики</t>
  </si>
  <si>
    <t>Координация работы органов местного самоуправления по вопросам развития потребительского рынка</t>
  </si>
  <si>
    <t>Создание условий для организации торговой деятельности на территории муниципальных образований</t>
  </si>
  <si>
    <t>Осуществление контроля за выполнением требований федерального и регионального законодательства</t>
  </si>
  <si>
    <t>Организация информационно-аналитического наблюдения за состоянием рынка определенного товара и осуществлением торговой деятельности на территории Удмуртской Республики</t>
  </si>
  <si>
    <t>Насыщение потребительского рынка товарами (услугами), доступность товаров (услуг) для населения</t>
  </si>
  <si>
    <t xml:space="preserve">Формирование и ведение автоматизированных информационных систем потребительского рынка:
- реестр гостиниц и аналогичных средств размещения;
- реестр объектов индустрии питания;
- реестр розничных рынков;
- торгового реестра;
- перечня ярмарок
</t>
  </si>
  <si>
    <t>Актуализация сведений об объектах сферы потребительского рынка в Удмуртской Республике</t>
  </si>
  <si>
    <t>Проведение совместных мероприятий с организациями торговли и товаропроизводителями по организации взаимного сотрудничества, в том числе организация торгово-закупочных сессий</t>
  </si>
  <si>
    <t>Стимулирование деловой активности и обеспечение взаимодействия субъектов потребительского рынка республики</t>
  </si>
  <si>
    <t>Содействие развитию кадрового обеспечения сферы потребительского рынка</t>
  </si>
  <si>
    <t>Создание условий для подготовки и повышения квалификации специалистов сферы потребительского рынка Удмуртской Республики</t>
  </si>
  <si>
    <t xml:space="preserve">Создание условий для развития  производства и оборота этилового спирта, алкогольной продукции и пива
</t>
  </si>
  <si>
    <t>Сохранение стабильности работы производителей этилового спирта и алкогольной продукции</t>
  </si>
  <si>
    <t>Осуществление регионального государственного контроля (надзора) в области розничной продажи алкогольной и спиртосодержащей продукции</t>
  </si>
  <si>
    <t>Обеспечение легальности и оборота алкогольной, спиртосодержащей и безалкогольной продукции</t>
  </si>
  <si>
    <t>Оказание информационной и организационной поддержки отраслевым мероприятиям</t>
  </si>
  <si>
    <t>Формирование и повышение конкурентоспособности предприятий на потребительском рынке, поддержка отечественных товаропроизводителей, повышение престижа рабочих профессий</t>
  </si>
  <si>
    <t>Повышение уровня доступности информации о правах потребителей и механизмах их защиты, установленных законодательством Российской Федерации</t>
  </si>
  <si>
    <t>Организация и проведение информационной работы по вопросам: защиты прав потребителей, качества и безопасности товаров и услуг</t>
  </si>
  <si>
    <t>Повышение уровня доступности информации о правах потребителей и механизмах их защиты, установленных законодательством Российской Федерации. Повышение правовой грамотности населения в сфере защиты прав потребителей</t>
  </si>
  <si>
    <t>15.8.1</t>
  </si>
  <si>
    <t>Проведение заседаний по защите прав потребителей, публичных слушаний правоприменительной практики при осуществлении контрольно-надзорной деятельности в различных секторах потребительского рынка, месячника по защите прав потребителей и других мероприятий</t>
  </si>
  <si>
    <t>Взаимодействие, обеспечение информационного обмена между территориальными органами федеральных органов исполнительной власти, исполнительными органами государственной власти Удмуртской Республики, органами местного самоуправления республики, общественными объединениями и иными организациями по вопросам защиты прав потребителей</t>
  </si>
  <si>
    <t>Реализация мероприятий по обеспечению качества произведенной и реализуемой продукции (товара)</t>
  </si>
  <si>
    <t>Обеспечение безопасности и качества пищевой продукции, возможность проведения лабораторных испытаний</t>
  </si>
  <si>
    <t>Организация мониторинга и обследование объектов потребительского рынка по вопросам качества и безопасности товаров и вопросам доступности инвалидов и маломобильных групп населения</t>
  </si>
  <si>
    <t>Повышение качества и безопасности товаров и услуг, уровня обслуживания населения, доступности для инвалидов и маломобильных групп населения на территории Удмуртской Республики</t>
  </si>
  <si>
    <t>15.8.2</t>
  </si>
  <si>
    <t>Организация и проведение мероприятий по государственному надзору за соблюдением требований ветеринарного законодательства. Принятие мер реагирования за нарушение норм законодательства Российской Федерации</t>
  </si>
  <si>
    <t>Главное управление ветеринарии Удмуртской Республики, Министерство промышленности и торговли Удмуртской Республики</t>
  </si>
  <si>
    <t>Организация равного доступа для эффективной реализации потребителями Удмуртской Республики своих законных прав и интересов</t>
  </si>
  <si>
    <t xml:space="preserve"> Приложение 3</t>
  </si>
  <si>
    <t>113,2</t>
  </si>
  <si>
    <t>Индекс промышленного производства по разделу B Общероссийского классификатора видов экономической деятельности ОК 029-2014 (КДЕС Ред. 2) - «Добыча сырой нефти и газа»</t>
  </si>
  <si>
    <t>Обеспечение уровня добычи нефти не ниже 8 млн. тонн в год</t>
  </si>
  <si>
    <t>Индекс физического объема оборота розничной торговли (во всех каналах реализации) по разделу G Общероссийского классификатора видов экономической деятельности ОК 029-2014 (КДЕС Ред. 2) - «Торговля оптовая и розничная; ремонт автотранспортных средств и мотоциклов»</t>
  </si>
  <si>
    <t>15.7.9</t>
  </si>
  <si>
    <t>Проведение совещаний с руководителями предприятий и представителями органов государственной власти и органов местного самоуправления</t>
  </si>
  <si>
    <t>Информирование предприятий обрабатывающих производств Удмуртской Республики</t>
  </si>
  <si>
    <t>Оборот розничной торговли (во всех каналах реализации) в Удмуртской Республике</t>
  </si>
  <si>
    <t>Предоставление из бюджета
Удмуртской Республики организациям, созданным
общественными объединениями инвалидов и осуществляющим
производственную деятельность на территории
Удмуртской Республики, субсидий на возмещение части
затрат на приобретение основных средств 
 (постановление Правительства Удмуртской Республики от 15.11.2021 № 634)</t>
  </si>
  <si>
    <t xml:space="preserve">15.0.2, 15.1.1, 15.1.2
</t>
  </si>
  <si>
    <t xml:space="preserve">15.2.1, 15.2.2
</t>
  </si>
  <si>
    <t xml:space="preserve">15.0.1, 15.0.4, 15.3.1
</t>
  </si>
  <si>
    <t xml:space="preserve">15.4.1, 15.4.2
</t>
  </si>
  <si>
    <t xml:space="preserve">15.6.1-15.6.3
</t>
  </si>
  <si>
    <t>15.0.3, 15.0.5, 15.7.1, 15.7.5-15.7.9</t>
  </si>
  <si>
    <t>15.7.5-15.7.7</t>
  </si>
  <si>
    <t>15.7.2-15.7.4</t>
  </si>
  <si>
    <t>Приложение 2
к постановлению 
Правительства Удмуртской Республики
от «___» ________2023 года № ____________</t>
  </si>
  <si>
    <t>15.1.6-15.1.8, 15.1.12</t>
  </si>
  <si>
    <t>15112R5912</t>
  </si>
  <si>
    <r>
      <t>2019 -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2024 годы</t>
    </r>
  </si>
  <si>
    <t>Приложение 1
к постановлению Правительства 
Удмуртской Республики 
от «___» ________2023 года № ____________</t>
  </si>
  <si>
    <t>к постановлению Правительства  Удмуртской Республики 
 от «___» ______2023 года № ____</t>
  </si>
  <si>
    <t>Приложение 4
к постановлению Правительства 
Удмуртской Республики 
от «___» ________2023 года № ____________</t>
  </si>
  <si>
    <t>Приложение 5 
к постановлению Правительства 
Удмуртской Республики 
от «___» ________2023 года № ____________</t>
  </si>
  <si>
    <t>Осуществление государственного регулирования в сфере заготовки, хранения, переработки и реализации лома черных металлов и цветных металлов</t>
  </si>
  <si>
    <t>2019-2020,
 2024 годы</t>
  </si>
  <si>
    <t>Организация и проведение мониторинга выполнения требований федерального и регионального законодательства в части упорядочения торговли на розничных рынках, ярмарках, НТО</t>
  </si>
  <si>
    <t>2024 - 2025 годы</t>
  </si>
  <si>
    <t>104,5</t>
  </si>
  <si>
    <t>2013, 2018 - 2019, 2023 годы</t>
  </si>
  <si>
    <t>2017 - 2020, 2023 годы</t>
  </si>
  <si>
    <t>2013 - 2017, 2020, 2022 годы</t>
  </si>
  <si>
    <t>2014 - 2017, 2020, 2022 годы</t>
  </si>
  <si>
    <r>
      <t xml:space="preserve">Создана и осуществляет деятельность </t>
    </r>
    <r>
      <rPr>
        <sz val="12"/>
        <color rgb="FFFFC000"/>
        <rFont val="Times New Roman"/>
        <family val="1"/>
        <charset val="204"/>
      </rPr>
      <t xml:space="preserve">«фабрика </t>
    </r>
    <r>
      <rPr>
        <sz val="12"/>
        <rFont val="Times New Roman"/>
        <family val="1"/>
        <charset val="204"/>
      </rPr>
      <t>процессов»</t>
    </r>
  </si>
  <si>
    <t xml:space="preserve">15104R5911
</t>
  </si>
  <si>
    <t xml:space="preserve">15104R5913
</t>
  </si>
  <si>
    <t xml:space="preserve">15104R5914
</t>
  </si>
  <si>
    <t>15112R5912- ФБ</t>
  </si>
  <si>
    <t>15112RП030-ФБ</t>
  </si>
  <si>
    <t>156L252890-ФБ,
156L252890-ФБ,
156L252960, 156L208840,
156L208840</t>
  </si>
  <si>
    <t>812
811
812
812
811</t>
  </si>
  <si>
    <t xml:space="preserve">
28875,8
15000,0</t>
  </si>
  <si>
    <t xml:space="preserve">
26982,2
16500,0</t>
  </si>
  <si>
    <t xml:space="preserve">
17712,9
7276,1</t>
  </si>
  <si>
    <t xml:space="preserve">22571,2
874,7
6727,9
817,5
                                                                 </t>
  </si>
  <si>
    <t>33756,8
1044,0</t>
  </si>
  <si>
    <t>2014 - 2016, 2019 - 2020, 2022-2025 годы</t>
  </si>
  <si>
    <t>2021-2025 годы</t>
  </si>
  <si>
    <t>2017-2025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</si>
</sst>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2"/>
      <color rgb="FFFFC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6">
    <xf numFmtId="0" fontId="0" fillId="0" borderId="0" xfId="0"/>
    <xf numFmtId="3" fontId="1" fillId="2" borderId="0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1" fontId="1" fillId="2" borderId="0" xfId="0" applyNumberFormat="1" applyFont="1" applyFill="1" applyBorder="1" applyAlignment="1">
      <alignment horizontal="center" vertical="top" wrapText="1"/>
    </xf>
    <xf numFmtId="1" fontId="1" fillId="2" borderId="0" xfId="0" applyNumberFormat="1" applyFont="1" applyFill="1" applyBorder="1" applyAlignment="1">
      <alignment horizontal="center" vertical="top" shrinkToFit="1"/>
    </xf>
    <xf numFmtId="1" fontId="1" fillId="2" borderId="0" xfId="0" applyNumberFormat="1" applyFont="1" applyFill="1" applyBorder="1" applyAlignment="1" applyProtection="1">
      <alignment horizontal="center" vertical="top" shrinkToFit="1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9" fontId="4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center" vertical="top"/>
    </xf>
    <xf numFmtId="0" fontId="0" fillId="2" borderId="0" xfId="0" applyFill="1" applyBorder="1"/>
    <xf numFmtId="49" fontId="4" fillId="2" borderId="0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vertical="center" wrapText="1"/>
    </xf>
    <xf numFmtId="49" fontId="0" fillId="2" borderId="0" xfId="0" applyNumberFormat="1" applyFill="1"/>
    <xf numFmtId="0" fontId="0" fillId="2" borderId="0" xfId="0" applyFill="1" applyAlignment="1">
      <alignment vertical="top"/>
    </xf>
    <xf numFmtId="49" fontId="0" fillId="2" borderId="0" xfId="0" applyNumberForma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3" fillId="2" borderId="0" xfId="0" applyFont="1" applyFill="1"/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Fill="1"/>
    <xf numFmtId="3" fontId="1" fillId="2" borderId="3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shrinkToFit="1"/>
    </xf>
    <xf numFmtId="1" fontId="1" fillId="2" borderId="3" xfId="0" applyNumberFormat="1" applyFont="1" applyFill="1" applyBorder="1" applyAlignment="1" applyProtection="1">
      <alignment horizontal="center" vertical="top" shrinkToFi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/>
    <xf numFmtId="49" fontId="1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0" fontId="0" fillId="0" borderId="0" xfId="0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 vertical="top" shrinkToFit="1"/>
    </xf>
    <xf numFmtId="164" fontId="1" fillId="0" borderId="17" xfId="0" applyNumberFormat="1" applyFont="1" applyFill="1" applyBorder="1" applyAlignment="1" applyProtection="1">
      <alignment horizontal="center" vertical="top" shrinkToFit="1"/>
    </xf>
    <xf numFmtId="1" fontId="1" fillId="0" borderId="0" xfId="0" applyNumberFormat="1" applyFont="1" applyFill="1" applyBorder="1" applyAlignment="1" applyProtection="1">
      <alignment horizontal="center" vertical="top" shrinkToFit="1"/>
    </xf>
    <xf numFmtId="0" fontId="13" fillId="2" borderId="0" xfId="0" applyFont="1" applyFill="1" applyBorder="1" applyAlignment="1"/>
    <xf numFmtId="3" fontId="1" fillId="2" borderId="3" xfId="0" applyNumberFormat="1" applyFont="1" applyFill="1" applyBorder="1" applyAlignment="1">
      <alignment horizontal="left" vertical="top" wrapText="1"/>
    </xf>
    <xf numFmtId="0" fontId="13" fillId="2" borderId="3" xfId="0" applyFont="1" applyFill="1" applyBorder="1" applyAlignment="1"/>
    <xf numFmtId="164" fontId="1" fillId="0" borderId="5" xfId="0" applyNumberFormat="1" applyFont="1" applyFill="1" applyBorder="1" applyAlignment="1" applyProtection="1">
      <alignment horizontal="center" vertical="top" shrinkToFit="1"/>
    </xf>
    <xf numFmtId="49" fontId="1" fillId="0" borderId="1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10" fillId="0" borderId="0" xfId="0" applyFont="1" applyAlignment="1"/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9" fontId="1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left" vertical="top" wrapText="1"/>
    </xf>
    <xf numFmtId="49" fontId="7" fillId="0" borderId="0" xfId="0" applyNumberFormat="1" applyFont="1" applyFill="1" applyAlignment="1">
      <alignment horizont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10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center" vertical="top" shrinkToFit="1"/>
    </xf>
    <xf numFmtId="3" fontId="1" fillId="0" borderId="4" xfId="0" applyNumberFormat="1" applyFont="1" applyFill="1" applyBorder="1" applyAlignment="1">
      <alignment horizontal="left" vertical="top" wrapText="1" shrinkToFit="1"/>
    </xf>
    <xf numFmtId="0" fontId="5" fillId="0" borderId="8" xfId="0" applyFont="1" applyFill="1" applyBorder="1" applyAlignment="1">
      <alignment horizontal="center" vertical="top" shrinkToFit="1"/>
    </xf>
    <xf numFmtId="0" fontId="5" fillId="0" borderId="8" xfId="0" applyFont="1" applyFill="1" applyBorder="1" applyAlignment="1">
      <alignment horizontal="left" vertical="top" wrapText="1" shrinkToFit="1"/>
    </xf>
    <xf numFmtId="4" fontId="4" fillId="0" borderId="0" xfId="0" applyNumberFormat="1" applyFont="1" applyFill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 shrinkToFit="1"/>
    </xf>
    <xf numFmtId="0" fontId="0" fillId="0" borderId="9" xfId="0" applyFill="1" applyBorder="1" applyAlignment="1">
      <alignment horizontal="left" vertical="top" wrapText="1" shrinkToFit="1"/>
    </xf>
    <xf numFmtId="0" fontId="5" fillId="0" borderId="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/>
    </xf>
    <xf numFmtId="0" fontId="0" fillId="0" borderId="9" xfId="0" applyFill="1" applyBorder="1" applyAlignment="1">
      <alignment horizontal="left" vertical="top" wrapText="1"/>
    </xf>
    <xf numFmtId="3" fontId="1" fillId="0" borderId="4" xfId="0" applyNumberFormat="1" applyFont="1" applyFill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164" fontId="4" fillId="0" borderId="4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0" fillId="0" borderId="8" xfId="0" applyFill="1" applyBorder="1" applyAlignment="1">
      <alignment vertical="top"/>
    </xf>
    <xf numFmtId="0" fontId="4" fillId="0" borderId="5" xfId="0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horizontal="center" vertical="top"/>
    </xf>
    <xf numFmtId="4" fontId="4" fillId="0" borderId="10" xfId="0" applyNumberFormat="1" applyFont="1" applyFill="1" applyBorder="1" applyAlignment="1">
      <alignment horizontal="center" vertical="top"/>
    </xf>
    <xf numFmtId="0" fontId="0" fillId="0" borderId="8" xfId="0" applyFill="1" applyBorder="1" applyAlignment="1">
      <alignment horizontal="left" vertical="top"/>
    </xf>
    <xf numFmtId="4" fontId="4" fillId="0" borderId="5" xfId="0" applyNumberFormat="1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0" fillId="0" borderId="9" xfId="0" applyFill="1" applyBorder="1" applyAlignment="1">
      <alignment vertical="top"/>
    </xf>
    <xf numFmtId="0" fontId="0" fillId="0" borderId="9" xfId="0" applyFill="1" applyBorder="1" applyAlignment="1">
      <alignment horizontal="left" vertical="top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49" fontId="5" fillId="0" borderId="8" xfId="0" applyNumberFormat="1" applyFont="1" applyFill="1" applyBorder="1" applyAlignment="1">
      <alignment horizontal="center" wrapText="1"/>
    </xf>
    <xf numFmtId="0" fontId="5" fillId="0" borderId="8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wrapText="1"/>
    </xf>
    <xf numFmtId="0" fontId="0" fillId="0" borderId="8" xfId="0" applyFill="1" applyBorder="1" applyAlignment="1">
      <alignment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shrinkToFit="1"/>
    </xf>
    <xf numFmtId="3" fontId="1" fillId="0" borderId="4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Fill="1" applyBorder="1" applyAlignment="1">
      <alignment horizontal="center" vertical="top" wrapText="1"/>
    </xf>
    <xf numFmtId="164" fontId="1" fillId="0" borderId="14" xfId="0" applyNumberFormat="1" applyFont="1" applyFill="1" applyBorder="1" applyAlignment="1">
      <alignment horizontal="center" vertical="top" wrapText="1"/>
    </xf>
    <xf numFmtId="3" fontId="1" fillId="0" borderId="8" xfId="0" applyNumberFormat="1" applyFont="1" applyFill="1" applyBorder="1" applyAlignment="1">
      <alignment horizontal="center" vertical="top" shrinkToFit="1"/>
    </xf>
    <xf numFmtId="49" fontId="5" fillId="0" borderId="8" xfId="0" applyNumberFormat="1" applyFont="1" applyFill="1" applyBorder="1" applyAlignment="1">
      <alignment horizontal="center" vertical="top" shrinkToFit="1"/>
    </xf>
    <xf numFmtId="3" fontId="1" fillId="0" borderId="8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shrinkToFit="1"/>
    </xf>
    <xf numFmtId="49" fontId="5" fillId="0" borderId="9" xfId="0" applyNumberFormat="1" applyFont="1" applyFill="1" applyBorder="1" applyAlignment="1">
      <alignment horizontal="center" vertical="top" shrinkToFit="1"/>
    </xf>
    <xf numFmtId="0" fontId="5" fillId="0" borderId="9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shrinkToFit="1"/>
    </xf>
    <xf numFmtId="3" fontId="1" fillId="0" borderId="5" xfId="0" applyNumberFormat="1" applyFont="1" applyFill="1" applyBorder="1" applyAlignment="1">
      <alignment horizontal="center" vertical="top" shrinkToFit="1"/>
    </xf>
    <xf numFmtId="49" fontId="1" fillId="0" borderId="5" xfId="0" applyNumberFormat="1" applyFont="1" applyFill="1" applyBorder="1" applyAlignment="1">
      <alignment horizontal="center" vertical="top" shrinkToFit="1"/>
    </xf>
    <xf numFmtId="0" fontId="1" fillId="0" borderId="5" xfId="0" applyFont="1" applyFill="1" applyBorder="1" applyAlignment="1">
      <alignment horizontal="center" vertical="top" wrapText="1" shrinkToFit="1"/>
    </xf>
    <xf numFmtId="165" fontId="1" fillId="0" borderId="5" xfId="0" applyNumberFormat="1" applyFont="1" applyFill="1" applyBorder="1" applyAlignment="1">
      <alignment horizontal="center" vertical="top" shrinkToFit="1"/>
    </xf>
    <xf numFmtId="165" fontId="1" fillId="0" borderId="10" xfId="0" applyNumberFormat="1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center" vertical="top" shrinkToFit="1"/>
    </xf>
    <xf numFmtId="49" fontId="4" fillId="0" borderId="4" xfId="0" applyNumberFormat="1" applyFont="1" applyFill="1" applyBorder="1" applyAlignment="1">
      <alignment horizontal="center" vertical="top" shrinkToFit="1"/>
    </xf>
    <xf numFmtId="0" fontId="12" fillId="0" borderId="5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 shrinkToFit="1"/>
    </xf>
    <xf numFmtId="0" fontId="5" fillId="0" borderId="9" xfId="0" applyFont="1" applyFill="1" applyBorder="1" applyAlignment="1">
      <alignment horizontal="center" vertical="top" shrinkToFit="1"/>
    </xf>
    <xf numFmtId="0" fontId="4" fillId="0" borderId="9" xfId="0" applyFont="1" applyFill="1" applyBorder="1" applyAlignment="1">
      <alignment horizontal="left" vertical="top" wrapText="1" shrinkToFit="1"/>
    </xf>
    <xf numFmtId="3" fontId="1" fillId="0" borderId="9" xfId="0" applyNumberFormat="1" applyFont="1" applyFill="1" applyBorder="1" applyAlignment="1">
      <alignment horizontal="center" vertical="top" shrinkToFit="1"/>
    </xf>
    <xf numFmtId="49" fontId="1" fillId="0" borderId="9" xfId="0" applyNumberFormat="1" applyFont="1" applyFill="1" applyBorder="1" applyAlignment="1">
      <alignment horizontal="center" vertical="top" shrinkToFit="1"/>
    </xf>
    <xf numFmtId="164" fontId="1" fillId="0" borderId="10" xfId="0" applyNumberFormat="1" applyFon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2" fontId="1" fillId="0" borderId="5" xfId="0" applyNumberFormat="1" applyFont="1" applyFill="1" applyBorder="1" applyAlignment="1">
      <alignment horizontal="center" vertical="top"/>
    </xf>
    <xf numFmtId="3" fontId="1" fillId="0" borderId="9" xfId="0" applyNumberFormat="1" applyFont="1" applyFill="1" applyBorder="1" applyAlignment="1">
      <alignment horizontal="center" vertical="top" shrinkToFit="1"/>
    </xf>
    <xf numFmtId="1" fontId="1" fillId="0" borderId="5" xfId="0" applyNumberFormat="1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/>
    </xf>
    <xf numFmtId="164" fontId="1" fillId="0" borderId="18" xfId="0" applyNumberFormat="1" applyFont="1" applyFill="1" applyBorder="1" applyAlignment="1" applyProtection="1">
      <alignment horizontal="center" vertical="top" shrinkToFit="1"/>
    </xf>
    <xf numFmtId="164" fontId="4" fillId="0" borderId="5" xfId="0" applyNumberFormat="1" applyFont="1" applyFill="1" applyBorder="1" applyAlignment="1">
      <alignment horizontal="center" vertical="top" wrapText="1"/>
    </xf>
    <xf numFmtId="164" fontId="1" fillId="0" borderId="1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" fontId="1" fillId="0" borderId="9" xfId="0" applyNumberFormat="1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shrinkToFit="1"/>
    </xf>
    <xf numFmtId="164" fontId="1" fillId="0" borderId="19" xfId="0" applyNumberFormat="1" applyFont="1" applyFill="1" applyBorder="1" applyAlignment="1" applyProtection="1">
      <alignment horizontal="center" vertical="top" shrinkToFit="1"/>
    </xf>
    <xf numFmtId="0" fontId="5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 shrinkToFit="1"/>
    </xf>
    <xf numFmtId="3" fontId="1" fillId="0" borderId="4" xfId="0" applyNumberFormat="1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 shrinkToFit="1"/>
    </xf>
    <xf numFmtId="49" fontId="4" fillId="0" borderId="0" xfId="0" applyNumberFormat="1" applyFont="1" applyFill="1" applyBorder="1" applyAlignment="1">
      <alignment horizontal="center" vertical="top"/>
    </xf>
    <xf numFmtId="164" fontId="3" fillId="0" borderId="6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 wrapText="1"/>
    </xf>
    <xf numFmtId="3" fontId="1" fillId="0" borderId="10" xfId="0" applyNumberFormat="1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49" fontId="3" fillId="0" borderId="0" xfId="0" applyNumberFormat="1" applyFont="1" applyFill="1" applyAlignment="1">
      <alignment horizontal="center" vertical="top"/>
    </xf>
    <xf numFmtId="49" fontId="1" fillId="0" borderId="10" xfId="0" applyNumberFormat="1" applyFont="1" applyFill="1" applyBorder="1" applyAlignment="1">
      <alignment horizontal="center" vertical="top" shrinkToFi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 wrapText="1"/>
    </xf>
    <xf numFmtId="164" fontId="3" fillId="0" borderId="9" xfId="0" applyNumberFormat="1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/>
    </xf>
    <xf numFmtId="164" fontId="11" fillId="0" borderId="6" xfId="0" applyNumberFormat="1" applyFont="1" applyFill="1" applyBorder="1" applyAlignment="1">
      <alignment horizontal="center" vertical="top" wrapText="1"/>
    </xf>
    <xf numFmtId="164" fontId="11" fillId="0" borderId="4" xfId="0" applyNumberFormat="1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horizontal="left" vertical="top" wrapText="1" shrinkToFit="1"/>
    </xf>
    <xf numFmtId="0" fontId="1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1" fillId="0" borderId="16" xfId="0" applyNumberFormat="1" applyFont="1" applyFill="1" applyBorder="1" applyAlignment="1">
      <alignment horizontal="left" vertical="top" wrapText="1" shrinkToFit="1"/>
    </xf>
    <xf numFmtId="0" fontId="3" fillId="0" borderId="1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1" fontId="1" fillId="0" borderId="12" xfId="0" applyNumberFormat="1" applyFont="1" applyFill="1" applyBorder="1" applyAlignment="1">
      <alignment horizontal="left" vertical="top" wrapText="1" shrinkToFit="1"/>
    </xf>
    <xf numFmtId="1" fontId="1" fillId="0" borderId="6" xfId="0" applyNumberFormat="1" applyFont="1" applyFill="1" applyBorder="1" applyAlignment="1">
      <alignment horizontal="left" vertical="top" wrapText="1" shrinkToFit="1"/>
    </xf>
    <xf numFmtId="0" fontId="3" fillId="0" borderId="0" xfId="0" applyFont="1" applyFill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2" xfId="1" applyFont="1" applyFill="1" applyBorder="1" applyAlignment="1">
      <alignment vertical="top" wrapText="1"/>
    </xf>
    <xf numFmtId="49" fontId="1" fillId="0" borderId="4" xfId="0" applyNumberFormat="1" applyFont="1" applyFill="1" applyBorder="1" applyAlignment="1">
      <alignment horizontal="center" vertical="top" shrinkToFit="1"/>
    </xf>
    <xf numFmtId="49" fontId="1" fillId="0" borderId="8" xfId="0" applyNumberFormat="1" applyFont="1" applyFill="1" applyBorder="1" applyAlignment="1">
      <alignment horizontal="center" vertical="top" shrinkToFit="1"/>
    </xf>
    <xf numFmtId="3" fontId="1" fillId="0" borderId="9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center" vertical="top" wrapText="1"/>
    </xf>
    <xf numFmtId="49" fontId="1" fillId="0" borderId="12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/>
    </xf>
    <xf numFmtId="0" fontId="1" fillId="0" borderId="14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3" fontId="1" fillId="0" borderId="8" xfId="0" applyNumberFormat="1" applyFont="1" applyFill="1" applyBorder="1" applyAlignment="1">
      <alignment horizontal="center" vertical="top"/>
    </xf>
    <xf numFmtId="49" fontId="1" fillId="0" borderId="14" xfId="0" applyNumberFormat="1" applyFont="1" applyFill="1" applyBorder="1" applyAlignment="1">
      <alignment horizontal="center" vertical="top"/>
    </xf>
    <xf numFmtId="14" fontId="1" fillId="0" borderId="12" xfId="0" applyNumberFormat="1" applyFont="1" applyFill="1" applyBorder="1" applyAlignment="1">
      <alignment horizontal="left" vertical="top"/>
    </xf>
    <xf numFmtId="3" fontId="1" fillId="0" borderId="5" xfId="0" applyNumberFormat="1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 vertical="top"/>
    </xf>
    <xf numFmtId="0" fontId="1" fillId="0" borderId="12" xfId="0" applyFont="1" applyFill="1" applyBorder="1"/>
    <xf numFmtId="0" fontId="1" fillId="0" borderId="16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top" wrapText="1" shrinkToFit="1"/>
    </xf>
    <xf numFmtId="0" fontId="1" fillId="0" borderId="8" xfId="0" applyFont="1" applyFill="1" applyBorder="1" applyAlignment="1">
      <alignment horizontal="center" vertical="top" wrapText="1" shrinkToFit="1"/>
    </xf>
    <xf numFmtId="0" fontId="1" fillId="0" borderId="9" xfId="0" applyFont="1" applyFill="1" applyBorder="1" applyAlignment="1">
      <alignment horizontal="center" vertical="top" wrapText="1" shrinkToFit="1"/>
    </xf>
    <xf numFmtId="164" fontId="1" fillId="0" borderId="2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shrinkToFit="1"/>
    </xf>
    <xf numFmtId="0" fontId="1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top" shrinkToFit="1"/>
    </xf>
    <xf numFmtId="165" fontId="4" fillId="0" borderId="5" xfId="0" applyNumberFormat="1" applyFont="1" applyFill="1" applyBorder="1" applyAlignment="1">
      <alignment horizontal="center" vertical="top" shrinkToFit="1"/>
    </xf>
    <xf numFmtId="165" fontId="4" fillId="0" borderId="10" xfId="0" applyNumberFormat="1" applyFont="1" applyFill="1" applyBorder="1" applyAlignment="1">
      <alignment horizontal="center" vertical="top" shrinkToFit="1"/>
    </xf>
    <xf numFmtId="165" fontId="1" fillId="0" borderId="5" xfId="0" applyNumberFormat="1" applyFont="1" applyFill="1" applyBorder="1" applyAlignment="1">
      <alignment horizontal="center" vertical="top" wrapText="1" shrinkToFit="1"/>
    </xf>
    <xf numFmtId="165" fontId="1" fillId="0" borderId="10" xfId="0" applyNumberFormat="1" applyFont="1" applyFill="1" applyBorder="1" applyAlignment="1">
      <alignment horizontal="center" vertical="top" wrapText="1" shrinkToFit="1"/>
    </xf>
    <xf numFmtId="164" fontId="1" fillId="0" borderId="5" xfId="0" applyNumberFormat="1" applyFont="1" applyFill="1" applyBorder="1" applyAlignment="1">
      <alignment vertical="top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top" shrinkToFit="1"/>
    </xf>
    <xf numFmtId="1" fontId="1" fillId="0" borderId="13" xfId="0" applyNumberFormat="1" applyFont="1" applyFill="1" applyBorder="1" applyAlignment="1" applyProtection="1">
      <alignment horizontal="center" vertical="top" shrinkToFit="1"/>
    </xf>
    <xf numFmtId="1" fontId="1" fillId="0" borderId="18" xfId="0" applyNumberFormat="1" applyFont="1" applyFill="1" applyBorder="1" applyAlignment="1" applyProtection="1">
      <alignment horizontal="center" vertical="top" shrinkToFit="1"/>
    </xf>
    <xf numFmtId="1" fontId="1" fillId="0" borderId="5" xfId="0" applyNumberFormat="1" applyFont="1" applyFill="1" applyBorder="1" applyAlignment="1" applyProtection="1">
      <alignment horizontal="center" vertical="top" shrinkToFit="1"/>
    </xf>
    <xf numFmtId="0" fontId="1" fillId="0" borderId="6" xfId="0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horizontal="center" vertical="top" shrinkToFit="1"/>
    </xf>
    <xf numFmtId="1" fontId="1" fillId="0" borderId="20" xfId="0" applyNumberFormat="1" applyFont="1" applyFill="1" applyBorder="1" applyAlignment="1" applyProtection="1">
      <alignment horizontal="center" vertical="top" shrinkToFit="1"/>
    </xf>
    <xf numFmtId="1" fontId="1" fillId="0" borderId="21" xfId="0" applyNumberFormat="1" applyFont="1" applyFill="1" applyBorder="1" applyAlignment="1" applyProtection="1">
      <alignment horizontal="center" vertical="top" shrinkToFit="1"/>
    </xf>
    <xf numFmtId="1" fontId="1" fillId="0" borderId="10" xfId="0" applyNumberFormat="1" applyFont="1" applyFill="1" applyBorder="1" applyAlignment="1" applyProtection="1">
      <alignment horizontal="center" vertical="top" shrinkToFit="1"/>
    </xf>
    <xf numFmtId="0" fontId="1" fillId="0" borderId="11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 vertical="top" wrapText="1" shrinkToFit="1"/>
    </xf>
    <xf numFmtId="164" fontId="1" fillId="0" borderId="5" xfId="0" applyNumberFormat="1" applyFont="1" applyFill="1" applyBorder="1" applyAlignment="1" applyProtection="1">
      <alignment horizontal="center" vertical="top" wrapText="1" shrinkToFit="1"/>
    </xf>
    <xf numFmtId="164" fontId="1" fillId="0" borderId="10" xfId="0" applyNumberFormat="1" applyFont="1" applyFill="1" applyBorder="1" applyAlignment="1" applyProtection="1">
      <alignment horizontal="center" vertical="top" shrinkToFit="1"/>
    </xf>
    <xf numFmtId="0" fontId="1" fillId="0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view="pageBreakPreview" zoomScale="90" zoomScaleNormal="90" zoomScaleSheetLayoutView="90" workbookViewId="0">
      <selection activeCell="K54" sqref="K54"/>
    </sheetView>
  </sheetViews>
  <sheetFormatPr defaultRowHeight="15" x14ac:dyDescent="0.25"/>
  <cols>
    <col min="2" max="2" width="7" customWidth="1"/>
    <col min="3" max="3" width="7.85546875" customWidth="1"/>
    <col min="4" max="4" width="6.42578125" customWidth="1"/>
    <col min="5" max="5" width="33.85546875" customWidth="1"/>
    <col min="6" max="6" width="14" customWidth="1"/>
    <col min="12" max="12" width="9.5703125" bestFit="1" customWidth="1"/>
    <col min="16" max="16" width="10.5703125" customWidth="1"/>
    <col min="17" max="17" width="10.7109375" customWidth="1"/>
    <col min="18" max="19" width="10.42578125" customWidth="1"/>
  </cols>
  <sheetData>
    <row r="1" spans="2:19" ht="15.75" x14ac:dyDescent="0.25">
      <c r="B1" s="33"/>
      <c r="C1" s="33"/>
      <c r="D1" s="33"/>
      <c r="E1" s="34"/>
      <c r="F1" s="34"/>
      <c r="G1" s="35"/>
      <c r="H1" s="35"/>
      <c r="I1" s="35"/>
      <c r="J1" s="35"/>
      <c r="K1" s="35"/>
      <c r="L1" s="35"/>
      <c r="M1" s="33"/>
      <c r="N1" s="33"/>
      <c r="O1" s="33"/>
      <c r="P1" s="87" t="s">
        <v>480</v>
      </c>
      <c r="Q1" s="88"/>
      <c r="R1" s="88"/>
      <c r="S1" s="88"/>
    </row>
    <row r="2" spans="2:19" ht="56.25" customHeight="1" x14ac:dyDescent="0.25">
      <c r="B2" s="36"/>
      <c r="C2" s="36"/>
      <c r="D2" s="36"/>
      <c r="E2" s="37"/>
      <c r="F2" s="37"/>
      <c r="G2" s="38"/>
      <c r="H2" s="38"/>
      <c r="I2" s="38"/>
      <c r="J2" s="38"/>
      <c r="K2" s="38"/>
      <c r="L2" s="38"/>
      <c r="M2" s="39"/>
      <c r="N2" s="39"/>
      <c r="O2" s="39"/>
      <c r="P2" s="88"/>
      <c r="Q2" s="88"/>
      <c r="R2" s="88"/>
      <c r="S2" s="88"/>
    </row>
    <row r="3" spans="2:19" ht="15.75" x14ac:dyDescent="0.25">
      <c r="B3" s="36"/>
      <c r="C3" s="36"/>
      <c r="D3" s="36"/>
      <c r="E3" s="37"/>
      <c r="F3" s="37"/>
      <c r="G3" s="38"/>
      <c r="H3" s="38"/>
      <c r="I3" s="38"/>
      <c r="J3" s="38"/>
      <c r="K3" s="38"/>
      <c r="L3" s="38"/>
      <c r="M3" s="39"/>
      <c r="N3" s="39"/>
      <c r="O3" s="39"/>
      <c r="P3" s="39"/>
      <c r="Q3" s="39"/>
      <c r="R3" s="39"/>
      <c r="S3" s="39"/>
    </row>
    <row r="4" spans="2:19" ht="84.75" customHeight="1" x14ac:dyDescent="0.25">
      <c r="B4" s="36"/>
      <c r="C4" s="36"/>
      <c r="D4" s="36"/>
      <c r="E4" s="37"/>
      <c r="F4" s="37"/>
      <c r="G4" s="38"/>
      <c r="H4" s="38"/>
      <c r="I4" s="38"/>
      <c r="J4" s="38"/>
      <c r="K4" s="38"/>
      <c r="L4" s="38"/>
      <c r="M4" s="39"/>
      <c r="N4" s="39"/>
      <c r="O4" s="39"/>
      <c r="P4" s="89" t="s">
        <v>163</v>
      </c>
      <c r="Q4" s="89"/>
      <c r="R4" s="89"/>
      <c r="S4" s="89"/>
    </row>
    <row r="5" spans="2:19" ht="15.75" x14ac:dyDescent="0.25">
      <c r="B5" s="36"/>
      <c r="C5" s="36"/>
      <c r="D5" s="36"/>
      <c r="E5" s="37"/>
      <c r="F5" s="37"/>
      <c r="G5" s="38"/>
      <c r="H5" s="38"/>
      <c r="I5" s="38"/>
      <c r="J5" s="38"/>
      <c r="K5" s="38"/>
      <c r="L5" s="38"/>
      <c r="M5" s="39"/>
      <c r="N5" s="39"/>
      <c r="O5" s="39"/>
      <c r="P5" s="39"/>
      <c r="Q5" s="39"/>
      <c r="R5" s="39"/>
      <c r="S5" s="39"/>
    </row>
    <row r="6" spans="2:19" ht="15.75" x14ac:dyDescent="0.25">
      <c r="B6" s="36"/>
      <c r="C6" s="36"/>
      <c r="D6" s="36"/>
      <c r="E6" s="37"/>
      <c r="F6" s="37"/>
      <c r="G6" s="38"/>
      <c r="H6" s="38"/>
      <c r="I6" s="38"/>
      <c r="J6" s="38"/>
      <c r="K6" s="38"/>
      <c r="L6" s="38"/>
      <c r="M6" s="40"/>
      <c r="N6" s="40"/>
      <c r="O6" s="40"/>
      <c r="P6" s="40"/>
      <c r="Q6" s="40"/>
      <c r="R6" s="40"/>
      <c r="S6" s="40"/>
    </row>
    <row r="7" spans="2:19" ht="15.75" x14ac:dyDescent="0.25">
      <c r="B7" s="36"/>
      <c r="C7" s="90" t="s">
        <v>164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40"/>
      <c r="S7" s="40"/>
    </row>
    <row r="8" spans="2:19" ht="15.75" x14ac:dyDescent="0.25">
      <c r="B8" s="36"/>
      <c r="C8" s="41"/>
      <c r="D8" s="42"/>
      <c r="E8" s="90"/>
      <c r="F8" s="91"/>
      <c r="G8" s="91"/>
      <c r="H8" s="91"/>
      <c r="I8" s="91"/>
      <c r="J8" s="91"/>
      <c r="K8" s="91"/>
      <c r="L8" s="42"/>
      <c r="M8" s="42"/>
      <c r="N8" s="42"/>
      <c r="O8" s="42"/>
      <c r="P8" s="92" t="s">
        <v>165</v>
      </c>
      <c r="Q8" s="93"/>
      <c r="R8" s="93"/>
      <c r="S8" s="43"/>
    </row>
    <row r="9" spans="2:19" ht="15.75" x14ac:dyDescent="0.25">
      <c r="B9" s="36"/>
      <c r="C9" s="41"/>
      <c r="D9" s="42"/>
      <c r="E9" s="86" t="s">
        <v>150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2:19" ht="15.75" x14ac:dyDescent="0.25">
      <c r="B10" s="36"/>
      <c r="C10" s="41"/>
      <c r="D10" s="42"/>
      <c r="E10" s="84" t="s">
        <v>140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  <row r="11" spans="2:19" ht="15.75" x14ac:dyDescent="0.25">
      <c r="B11" s="38"/>
      <c r="C11" s="38"/>
      <c r="D11" s="38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2:19" ht="15.75" x14ac:dyDescent="0.25">
      <c r="B12" s="183" t="s">
        <v>0</v>
      </c>
      <c r="C12" s="184"/>
      <c r="D12" s="199" t="s">
        <v>1</v>
      </c>
      <c r="E12" s="187" t="s">
        <v>166</v>
      </c>
      <c r="F12" s="187" t="s">
        <v>167</v>
      </c>
      <c r="G12" s="332" t="s">
        <v>168</v>
      </c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5"/>
    </row>
    <row r="13" spans="2:19" ht="45.75" customHeight="1" x14ac:dyDescent="0.25">
      <c r="B13" s="386"/>
      <c r="C13" s="387"/>
      <c r="D13" s="388"/>
      <c r="E13" s="187"/>
      <c r="F13" s="187"/>
      <c r="G13" s="127" t="s">
        <v>169</v>
      </c>
      <c r="H13" s="127" t="s">
        <v>169</v>
      </c>
      <c r="I13" s="127" t="s">
        <v>169</v>
      </c>
      <c r="J13" s="127" t="s">
        <v>169</v>
      </c>
      <c r="K13" s="127" t="s">
        <v>169</v>
      </c>
      <c r="L13" s="127" t="s">
        <v>169</v>
      </c>
      <c r="M13" s="127" t="s">
        <v>169</v>
      </c>
      <c r="N13" s="127" t="s">
        <v>169</v>
      </c>
      <c r="O13" s="127" t="s">
        <v>169</v>
      </c>
      <c r="P13" s="127" t="s">
        <v>169</v>
      </c>
      <c r="Q13" s="127" t="s">
        <v>170</v>
      </c>
      <c r="R13" s="389" t="s">
        <v>171</v>
      </c>
      <c r="S13" s="389" t="s">
        <v>171</v>
      </c>
    </row>
    <row r="14" spans="2:19" ht="31.5" x14ac:dyDescent="0.25">
      <c r="B14" s="127" t="s">
        <v>2</v>
      </c>
      <c r="C14" s="127" t="s">
        <v>3</v>
      </c>
      <c r="D14" s="390"/>
      <c r="E14" s="187"/>
      <c r="F14" s="187"/>
      <c r="G14" s="127" t="s">
        <v>172</v>
      </c>
      <c r="H14" s="127" t="s">
        <v>173</v>
      </c>
      <c r="I14" s="127" t="s">
        <v>174</v>
      </c>
      <c r="J14" s="127" t="s">
        <v>175</v>
      </c>
      <c r="K14" s="127" t="s">
        <v>176</v>
      </c>
      <c r="L14" s="127" t="s">
        <v>177</v>
      </c>
      <c r="M14" s="127" t="s">
        <v>4</v>
      </c>
      <c r="N14" s="127" t="s">
        <v>5</v>
      </c>
      <c r="O14" s="127" t="s">
        <v>6</v>
      </c>
      <c r="P14" s="127" t="s">
        <v>7</v>
      </c>
      <c r="Q14" s="127" t="s">
        <v>8</v>
      </c>
      <c r="R14" s="389" t="s">
        <v>9</v>
      </c>
      <c r="S14" s="127" t="s">
        <v>137</v>
      </c>
    </row>
    <row r="15" spans="2:19" ht="15.75" x14ac:dyDescent="0.25">
      <c r="B15" s="69">
        <v>15</v>
      </c>
      <c r="C15" s="69"/>
      <c r="D15" s="391"/>
      <c r="E15" s="332" t="s">
        <v>178</v>
      </c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5"/>
    </row>
    <row r="16" spans="2:19" x14ac:dyDescent="0.25">
      <c r="B16" s="144">
        <v>15</v>
      </c>
      <c r="C16" s="221">
        <v>0</v>
      </c>
      <c r="D16" s="221">
        <v>1</v>
      </c>
      <c r="E16" s="207" t="s">
        <v>179</v>
      </c>
      <c r="F16" s="117" t="s">
        <v>180</v>
      </c>
      <c r="G16" s="117" t="s">
        <v>181</v>
      </c>
      <c r="H16" s="222" t="s">
        <v>182</v>
      </c>
      <c r="I16" s="117" t="s">
        <v>183</v>
      </c>
      <c r="J16" s="117">
        <v>101.8</v>
      </c>
      <c r="K16" s="210">
        <v>97</v>
      </c>
      <c r="L16" s="117">
        <v>98.3</v>
      </c>
      <c r="M16" s="392">
        <v>100.1</v>
      </c>
      <c r="N16" s="392">
        <v>91</v>
      </c>
      <c r="O16" s="392">
        <v>104.5</v>
      </c>
      <c r="P16" s="392" t="s">
        <v>194</v>
      </c>
      <c r="Q16" s="392" t="s">
        <v>194</v>
      </c>
      <c r="R16" s="392" t="s">
        <v>194</v>
      </c>
      <c r="S16" s="392" t="s">
        <v>194</v>
      </c>
    </row>
    <row r="17" spans="1:19" x14ac:dyDescent="0.25">
      <c r="B17" s="225"/>
      <c r="C17" s="227"/>
      <c r="D17" s="227"/>
      <c r="E17" s="228"/>
      <c r="F17" s="121"/>
      <c r="G17" s="121"/>
      <c r="H17" s="121"/>
      <c r="I17" s="121"/>
      <c r="J17" s="121"/>
      <c r="K17" s="223"/>
      <c r="L17" s="121"/>
      <c r="M17" s="393"/>
      <c r="N17" s="393"/>
      <c r="O17" s="393"/>
      <c r="P17" s="393"/>
      <c r="Q17" s="393"/>
      <c r="R17" s="393"/>
      <c r="S17" s="393"/>
    </row>
    <row r="18" spans="1:19" x14ac:dyDescent="0.25">
      <c r="B18" s="225"/>
      <c r="C18" s="227"/>
      <c r="D18" s="227"/>
      <c r="E18" s="228"/>
      <c r="F18" s="121"/>
      <c r="G18" s="121"/>
      <c r="H18" s="121"/>
      <c r="I18" s="121"/>
      <c r="J18" s="121"/>
      <c r="K18" s="223"/>
      <c r="L18" s="121"/>
      <c r="M18" s="393"/>
      <c r="N18" s="393"/>
      <c r="O18" s="393"/>
      <c r="P18" s="393"/>
      <c r="Q18" s="393"/>
      <c r="R18" s="393"/>
      <c r="S18" s="393"/>
    </row>
    <row r="19" spans="1:19" ht="67.5" customHeight="1" x14ac:dyDescent="0.25">
      <c r="B19" s="260"/>
      <c r="C19" s="353"/>
      <c r="D19" s="353"/>
      <c r="E19" s="232"/>
      <c r="F19" s="126"/>
      <c r="G19" s="126"/>
      <c r="H19" s="126"/>
      <c r="I19" s="126"/>
      <c r="J19" s="126"/>
      <c r="K19" s="234"/>
      <c r="L19" s="126"/>
      <c r="M19" s="394"/>
      <c r="N19" s="394"/>
      <c r="O19" s="394"/>
      <c r="P19" s="394"/>
      <c r="Q19" s="394"/>
      <c r="R19" s="394"/>
      <c r="S19" s="394"/>
    </row>
    <row r="20" spans="1:19" x14ac:dyDescent="0.25">
      <c r="B20" s="144">
        <v>15</v>
      </c>
      <c r="C20" s="144">
        <v>0</v>
      </c>
      <c r="D20" s="221">
        <v>2</v>
      </c>
      <c r="E20" s="207" t="s">
        <v>184</v>
      </c>
      <c r="F20" s="117" t="s">
        <v>180</v>
      </c>
      <c r="G20" s="117" t="s">
        <v>185</v>
      </c>
      <c r="H20" s="222" t="s">
        <v>186</v>
      </c>
      <c r="I20" s="222" t="s">
        <v>187</v>
      </c>
      <c r="J20" s="222" t="s">
        <v>188</v>
      </c>
      <c r="K20" s="222" t="s">
        <v>189</v>
      </c>
      <c r="L20" s="222" t="s">
        <v>190</v>
      </c>
      <c r="M20" s="222" t="s">
        <v>191</v>
      </c>
      <c r="N20" s="222" t="s">
        <v>192</v>
      </c>
      <c r="O20" s="222" t="s">
        <v>459</v>
      </c>
      <c r="P20" s="222" t="s">
        <v>488</v>
      </c>
      <c r="Q20" s="210">
        <v>101.9</v>
      </c>
      <c r="R20" s="395">
        <v>102.1</v>
      </c>
      <c r="S20" s="210">
        <v>102</v>
      </c>
    </row>
    <row r="21" spans="1:19" x14ac:dyDescent="0.25">
      <c r="B21" s="225"/>
      <c r="C21" s="225"/>
      <c r="D21" s="227"/>
      <c r="E21" s="228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223"/>
      <c r="R21" s="224"/>
      <c r="S21" s="215"/>
    </row>
    <row r="22" spans="1:19" x14ac:dyDescent="0.25">
      <c r="B22" s="225"/>
      <c r="C22" s="225"/>
      <c r="D22" s="227"/>
      <c r="E22" s="228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223"/>
      <c r="R22" s="224"/>
      <c r="S22" s="215"/>
    </row>
    <row r="23" spans="1:19" ht="82.5" customHeight="1" x14ac:dyDescent="0.25">
      <c r="B23" s="260"/>
      <c r="C23" s="260"/>
      <c r="D23" s="353"/>
      <c r="E23" s="232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234"/>
      <c r="R23" s="235"/>
      <c r="S23" s="218"/>
    </row>
    <row r="24" spans="1:19" ht="165" customHeight="1" x14ac:dyDescent="0.25">
      <c r="B24" s="242">
        <v>15</v>
      </c>
      <c r="C24" s="242">
        <v>0</v>
      </c>
      <c r="D24" s="242">
        <v>3</v>
      </c>
      <c r="E24" s="138" t="s">
        <v>193</v>
      </c>
      <c r="F24" s="196" t="s">
        <v>180</v>
      </c>
      <c r="G24" s="196" t="s">
        <v>194</v>
      </c>
      <c r="H24" s="197" t="s">
        <v>194</v>
      </c>
      <c r="I24" s="197" t="s">
        <v>194</v>
      </c>
      <c r="J24" s="197" t="s">
        <v>194</v>
      </c>
      <c r="K24" s="196" t="s">
        <v>194</v>
      </c>
      <c r="L24" s="396">
        <v>103.8</v>
      </c>
      <c r="M24" s="245">
        <v>100.9</v>
      </c>
      <c r="N24" s="245">
        <v>95.4</v>
      </c>
      <c r="O24" s="245">
        <v>103</v>
      </c>
      <c r="P24" s="245" t="s">
        <v>194</v>
      </c>
      <c r="Q24" s="245" t="s">
        <v>194</v>
      </c>
      <c r="R24" s="246" t="s">
        <v>194</v>
      </c>
      <c r="S24" s="245" t="s">
        <v>194</v>
      </c>
    </row>
    <row r="25" spans="1:19" ht="115.5" customHeight="1" x14ac:dyDescent="0.25">
      <c r="B25" s="242">
        <v>15</v>
      </c>
      <c r="C25" s="242">
        <v>0</v>
      </c>
      <c r="D25" s="242">
        <v>4</v>
      </c>
      <c r="E25" s="138" t="s">
        <v>460</v>
      </c>
      <c r="F25" s="196" t="s">
        <v>180</v>
      </c>
      <c r="G25" s="197" t="s">
        <v>194</v>
      </c>
      <c r="H25" s="197" t="s">
        <v>194</v>
      </c>
      <c r="I25" s="197" t="s">
        <v>194</v>
      </c>
      <c r="J25" s="196" t="s">
        <v>194</v>
      </c>
      <c r="K25" s="396" t="s">
        <v>194</v>
      </c>
      <c r="L25" s="245" t="s">
        <v>194</v>
      </c>
      <c r="M25" s="245" t="s">
        <v>194</v>
      </c>
      <c r="N25" s="245" t="s">
        <v>194</v>
      </c>
      <c r="O25" s="245" t="s">
        <v>194</v>
      </c>
      <c r="P25" s="245">
        <v>103.1</v>
      </c>
      <c r="Q25" s="246">
        <v>96.2</v>
      </c>
      <c r="R25" s="245">
        <v>96.7</v>
      </c>
      <c r="S25" s="196">
        <v>97.1</v>
      </c>
    </row>
    <row r="26" spans="1:19" ht="161.25" customHeight="1" x14ac:dyDescent="0.25">
      <c r="B26" s="242">
        <v>15</v>
      </c>
      <c r="C26" s="242">
        <v>0</v>
      </c>
      <c r="D26" s="242">
        <v>5</v>
      </c>
      <c r="E26" s="138" t="s">
        <v>462</v>
      </c>
      <c r="F26" s="196" t="s">
        <v>180</v>
      </c>
      <c r="G26" s="197" t="s">
        <v>194</v>
      </c>
      <c r="H26" s="197" t="s">
        <v>194</v>
      </c>
      <c r="I26" s="197" t="s">
        <v>194</v>
      </c>
      <c r="J26" s="196" t="s">
        <v>194</v>
      </c>
      <c r="K26" s="396" t="s">
        <v>194</v>
      </c>
      <c r="L26" s="245" t="s">
        <v>194</v>
      </c>
      <c r="M26" s="245" t="s">
        <v>194</v>
      </c>
      <c r="N26" s="245" t="s">
        <v>194</v>
      </c>
      <c r="O26" s="245" t="s">
        <v>194</v>
      </c>
      <c r="P26" s="245">
        <v>101.4</v>
      </c>
      <c r="Q26" s="245">
        <v>101.5</v>
      </c>
      <c r="R26" s="245">
        <v>101.6</v>
      </c>
      <c r="S26" s="196">
        <v>101.6</v>
      </c>
    </row>
    <row r="27" spans="1:19" ht="15.75" x14ac:dyDescent="0.25">
      <c r="B27" s="242">
        <v>15</v>
      </c>
      <c r="C27" s="242">
        <v>1</v>
      </c>
      <c r="D27" s="243"/>
      <c r="E27" s="332" t="s">
        <v>151</v>
      </c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8"/>
    </row>
    <row r="28" spans="1:19" ht="64.5" customHeight="1" x14ac:dyDescent="0.25">
      <c r="B28" s="242">
        <v>15</v>
      </c>
      <c r="C28" s="242">
        <v>1</v>
      </c>
      <c r="D28" s="243" t="s">
        <v>10</v>
      </c>
      <c r="E28" s="138" t="s">
        <v>195</v>
      </c>
      <c r="F28" s="273" t="s">
        <v>180</v>
      </c>
      <c r="G28" s="196">
        <v>109.9</v>
      </c>
      <c r="H28" s="197" t="s">
        <v>196</v>
      </c>
      <c r="I28" s="196">
        <v>113.7</v>
      </c>
      <c r="J28" s="196">
        <v>131.69999999999999</v>
      </c>
      <c r="K28" s="244">
        <v>96.5</v>
      </c>
      <c r="L28" s="196">
        <v>117.4</v>
      </c>
      <c r="M28" s="245">
        <v>107.2</v>
      </c>
      <c r="N28" s="399">
        <v>82</v>
      </c>
      <c r="O28" s="245">
        <v>115.3</v>
      </c>
      <c r="P28" s="245">
        <v>115.8</v>
      </c>
      <c r="Q28" s="245">
        <v>104.4</v>
      </c>
      <c r="R28" s="245">
        <v>104.9</v>
      </c>
      <c r="S28" s="245">
        <v>105</v>
      </c>
    </row>
    <row r="29" spans="1:19" ht="52.5" customHeight="1" x14ac:dyDescent="0.25">
      <c r="B29" s="242">
        <v>15</v>
      </c>
      <c r="C29" s="242">
        <v>1</v>
      </c>
      <c r="D29" s="243" t="s">
        <v>11</v>
      </c>
      <c r="E29" s="138" t="s">
        <v>197</v>
      </c>
      <c r="F29" s="196" t="s">
        <v>180</v>
      </c>
      <c r="G29" s="196">
        <v>113.2</v>
      </c>
      <c r="H29" s="197" t="s">
        <v>198</v>
      </c>
      <c r="I29" s="196">
        <v>110.8</v>
      </c>
      <c r="J29" s="196">
        <v>111.9</v>
      </c>
      <c r="K29" s="244">
        <v>108.8</v>
      </c>
      <c r="L29" s="196">
        <v>104.6</v>
      </c>
      <c r="M29" s="245">
        <v>103.9</v>
      </c>
      <c r="N29" s="245">
        <v>101</v>
      </c>
      <c r="O29" s="245">
        <v>105.6</v>
      </c>
      <c r="P29" s="245">
        <v>121.4</v>
      </c>
      <c r="Q29" s="245">
        <v>100.5</v>
      </c>
      <c r="R29" s="245">
        <v>100.5</v>
      </c>
      <c r="S29" s="245">
        <v>100.5</v>
      </c>
    </row>
    <row r="30" spans="1:19" ht="52.5" customHeight="1" x14ac:dyDescent="0.25">
      <c r="B30" s="242">
        <v>15</v>
      </c>
      <c r="C30" s="242">
        <v>1</v>
      </c>
      <c r="D30" s="243" t="s">
        <v>12</v>
      </c>
      <c r="E30" s="138" t="s">
        <v>199</v>
      </c>
      <c r="F30" s="196" t="s">
        <v>180</v>
      </c>
      <c r="G30" s="196">
        <v>111.6</v>
      </c>
      <c r="H30" s="197" t="s">
        <v>200</v>
      </c>
      <c r="I30" s="196">
        <v>115.8</v>
      </c>
      <c r="J30" s="196">
        <v>134</v>
      </c>
      <c r="K30" s="244">
        <v>100.8</v>
      </c>
      <c r="L30" s="196">
        <v>115.5</v>
      </c>
      <c r="M30" s="245">
        <v>109.2</v>
      </c>
      <c r="N30" s="245">
        <v>87</v>
      </c>
      <c r="O30" s="245" t="s">
        <v>194</v>
      </c>
      <c r="P30" s="245" t="s">
        <v>194</v>
      </c>
      <c r="Q30" s="245" t="s">
        <v>194</v>
      </c>
      <c r="R30" s="246" t="s">
        <v>194</v>
      </c>
      <c r="S30" s="245" t="s">
        <v>194</v>
      </c>
    </row>
    <row r="31" spans="1:19" ht="51.75" customHeight="1" x14ac:dyDescent="0.25">
      <c r="B31" s="242">
        <v>15</v>
      </c>
      <c r="C31" s="242">
        <v>1</v>
      </c>
      <c r="D31" s="243" t="s">
        <v>13</v>
      </c>
      <c r="E31" s="138" t="s">
        <v>201</v>
      </c>
      <c r="F31" s="196" t="s">
        <v>202</v>
      </c>
      <c r="G31" s="196" t="s">
        <v>194</v>
      </c>
      <c r="H31" s="197" t="s">
        <v>194</v>
      </c>
      <c r="I31" s="196" t="s">
        <v>194</v>
      </c>
      <c r="J31" s="196" t="s">
        <v>194</v>
      </c>
      <c r="K31" s="196" t="s">
        <v>194</v>
      </c>
      <c r="L31" s="196" t="s">
        <v>194</v>
      </c>
      <c r="M31" s="245">
        <v>414.4</v>
      </c>
      <c r="N31" s="245">
        <v>438</v>
      </c>
      <c r="O31" s="245">
        <v>533.04</v>
      </c>
      <c r="P31" s="245">
        <v>295.3</v>
      </c>
      <c r="Q31" s="245">
        <v>318</v>
      </c>
      <c r="R31" s="246">
        <v>361</v>
      </c>
      <c r="S31" s="245" t="s">
        <v>194</v>
      </c>
    </row>
    <row r="32" spans="1:19" ht="66" customHeight="1" x14ac:dyDescent="0.25">
      <c r="A32" s="8"/>
      <c r="B32" s="242">
        <v>15</v>
      </c>
      <c r="C32" s="242">
        <v>1</v>
      </c>
      <c r="D32" s="243" t="s">
        <v>14</v>
      </c>
      <c r="E32" s="138" t="s">
        <v>203</v>
      </c>
      <c r="F32" s="196" t="s">
        <v>204</v>
      </c>
      <c r="G32" s="196" t="s">
        <v>194</v>
      </c>
      <c r="H32" s="197" t="s">
        <v>194</v>
      </c>
      <c r="I32" s="196" t="s">
        <v>194</v>
      </c>
      <c r="J32" s="196" t="s">
        <v>194</v>
      </c>
      <c r="K32" s="196" t="s">
        <v>194</v>
      </c>
      <c r="L32" s="196" t="s">
        <v>194</v>
      </c>
      <c r="M32" s="245" t="s">
        <v>194</v>
      </c>
      <c r="N32" s="245">
        <v>393.5</v>
      </c>
      <c r="O32" s="245">
        <v>295.2</v>
      </c>
      <c r="P32" s="400">
        <v>253.9</v>
      </c>
      <c r="Q32" s="400">
        <v>190</v>
      </c>
      <c r="R32" s="401">
        <v>190</v>
      </c>
      <c r="S32" s="400">
        <v>190</v>
      </c>
    </row>
    <row r="33" spans="2:19" ht="39.75" customHeight="1" x14ac:dyDescent="0.25">
      <c r="B33" s="242">
        <v>15</v>
      </c>
      <c r="C33" s="242">
        <v>1</v>
      </c>
      <c r="D33" s="243" t="s">
        <v>15</v>
      </c>
      <c r="E33" s="138" t="s">
        <v>205</v>
      </c>
      <c r="F33" s="56" t="s">
        <v>206</v>
      </c>
      <c r="G33" s="196" t="s">
        <v>194</v>
      </c>
      <c r="H33" s="197" t="s">
        <v>194</v>
      </c>
      <c r="I33" s="196" t="s">
        <v>194</v>
      </c>
      <c r="J33" s="196" t="s">
        <v>194</v>
      </c>
      <c r="K33" s="196" t="s">
        <v>194</v>
      </c>
      <c r="L33" s="196" t="s">
        <v>194</v>
      </c>
      <c r="M33" s="245" t="s">
        <v>194</v>
      </c>
      <c r="N33" s="245" t="s">
        <v>194</v>
      </c>
      <c r="O33" s="242">
        <v>839</v>
      </c>
      <c r="P33" s="242">
        <v>1903</v>
      </c>
      <c r="Q33" s="242">
        <v>1903</v>
      </c>
      <c r="R33" s="316" t="s">
        <v>194</v>
      </c>
      <c r="S33" s="242" t="s">
        <v>194</v>
      </c>
    </row>
    <row r="34" spans="2:19" ht="208.5" customHeight="1" x14ac:dyDescent="0.25">
      <c r="B34" s="144">
        <v>15</v>
      </c>
      <c r="C34" s="144">
        <v>1</v>
      </c>
      <c r="D34" s="220" t="s">
        <v>16</v>
      </c>
      <c r="E34" s="138" t="s">
        <v>207</v>
      </c>
      <c r="F34" s="117" t="s">
        <v>208</v>
      </c>
      <c r="G34" s="196" t="s">
        <v>194</v>
      </c>
      <c r="H34" s="197" t="s">
        <v>194</v>
      </c>
      <c r="I34" s="196" t="s">
        <v>194</v>
      </c>
      <c r="J34" s="196" t="s">
        <v>194</v>
      </c>
      <c r="K34" s="196" t="s">
        <v>194</v>
      </c>
      <c r="L34" s="196" t="s">
        <v>194</v>
      </c>
      <c r="M34" s="245" t="s">
        <v>194</v>
      </c>
      <c r="N34" s="245" t="s">
        <v>194</v>
      </c>
      <c r="O34" s="402" t="str">
        <f>O35</f>
        <v>4 696
500,7</v>
      </c>
      <c r="P34" s="402">
        <f>P35</f>
        <v>8571870.5999999996</v>
      </c>
      <c r="Q34" s="402">
        <f>Q35+Q36</f>
        <v>8857507.5999999996</v>
      </c>
      <c r="R34" s="402">
        <f>R36</f>
        <v>537400</v>
      </c>
      <c r="S34" s="402">
        <f>S36</f>
        <v>770828</v>
      </c>
    </row>
    <row r="35" spans="2:19" ht="36.75" customHeight="1" x14ac:dyDescent="0.25">
      <c r="B35" s="312"/>
      <c r="C35" s="312"/>
      <c r="D35" s="312"/>
      <c r="E35" s="138" t="s">
        <v>209</v>
      </c>
      <c r="F35" s="215"/>
      <c r="G35" s="196" t="s">
        <v>194</v>
      </c>
      <c r="H35" s="197" t="s">
        <v>194</v>
      </c>
      <c r="I35" s="196" t="s">
        <v>194</v>
      </c>
      <c r="J35" s="196" t="s">
        <v>194</v>
      </c>
      <c r="K35" s="196" t="s">
        <v>194</v>
      </c>
      <c r="L35" s="196" t="s">
        <v>194</v>
      </c>
      <c r="M35" s="245" t="s">
        <v>194</v>
      </c>
      <c r="N35" s="245" t="s">
        <v>194</v>
      </c>
      <c r="O35" s="402" t="s">
        <v>210</v>
      </c>
      <c r="P35" s="402">
        <v>8571870.5999999996</v>
      </c>
      <c r="Q35" s="402">
        <v>8571870.5999999996</v>
      </c>
      <c r="R35" s="246" t="s">
        <v>194</v>
      </c>
      <c r="S35" s="245" t="s">
        <v>194</v>
      </c>
    </row>
    <row r="36" spans="2:19" ht="36" customHeight="1" x14ac:dyDescent="0.25">
      <c r="B36" s="151"/>
      <c r="C36" s="151"/>
      <c r="D36" s="151"/>
      <c r="E36" s="138" t="s">
        <v>211</v>
      </c>
      <c r="F36" s="218"/>
      <c r="G36" s="196" t="s">
        <v>194</v>
      </c>
      <c r="H36" s="197" t="s">
        <v>194</v>
      </c>
      <c r="I36" s="196" t="s">
        <v>194</v>
      </c>
      <c r="J36" s="196" t="s">
        <v>194</v>
      </c>
      <c r="K36" s="196" t="s">
        <v>194</v>
      </c>
      <c r="L36" s="196" t="s">
        <v>194</v>
      </c>
      <c r="M36" s="245" t="s">
        <v>194</v>
      </c>
      <c r="N36" s="245" t="s">
        <v>194</v>
      </c>
      <c r="O36" s="402" t="s">
        <v>194</v>
      </c>
      <c r="P36" s="402" t="s">
        <v>194</v>
      </c>
      <c r="Q36" s="402">
        <v>285637</v>
      </c>
      <c r="R36" s="402">
        <v>537400</v>
      </c>
      <c r="S36" s="402">
        <v>770828</v>
      </c>
    </row>
    <row r="37" spans="2:19" ht="242.25" customHeight="1" x14ac:dyDescent="0.25">
      <c r="B37" s="144">
        <v>15</v>
      </c>
      <c r="C37" s="144">
        <v>1</v>
      </c>
      <c r="D37" s="220" t="s">
        <v>17</v>
      </c>
      <c r="E37" s="138" t="s">
        <v>212</v>
      </c>
      <c r="F37" s="117" t="s">
        <v>208</v>
      </c>
      <c r="G37" s="196" t="s">
        <v>194</v>
      </c>
      <c r="H37" s="197" t="s">
        <v>194</v>
      </c>
      <c r="I37" s="196" t="s">
        <v>194</v>
      </c>
      <c r="J37" s="196" t="s">
        <v>194</v>
      </c>
      <c r="K37" s="196" t="s">
        <v>194</v>
      </c>
      <c r="L37" s="196" t="s">
        <v>194</v>
      </c>
      <c r="M37" s="245" t="s">
        <v>194</v>
      </c>
      <c r="N37" s="245" t="s">
        <v>194</v>
      </c>
      <c r="O37" s="402">
        <f>O38</f>
        <v>65177651.799999997</v>
      </c>
      <c r="P37" s="402">
        <f>P38</f>
        <v>140389558.19999999</v>
      </c>
      <c r="Q37" s="402">
        <f>Q38+Q39</f>
        <v>147276880.19999999</v>
      </c>
      <c r="R37" s="403">
        <f>R39</f>
        <v>14003897</v>
      </c>
      <c r="S37" s="402">
        <f>S39</f>
        <v>21886153</v>
      </c>
    </row>
    <row r="38" spans="2:19" ht="31.5" customHeight="1" x14ac:dyDescent="0.25">
      <c r="B38" s="312"/>
      <c r="C38" s="312"/>
      <c r="D38" s="312"/>
      <c r="E38" s="138" t="s">
        <v>209</v>
      </c>
      <c r="F38" s="215"/>
      <c r="G38" s="196" t="s">
        <v>194</v>
      </c>
      <c r="H38" s="197" t="s">
        <v>194</v>
      </c>
      <c r="I38" s="196" t="s">
        <v>194</v>
      </c>
      <c r="J38" s="196" t="s">
        <v>194</v>
      </c>
      <c r="K38" s="196" t="s">
        <v>194</v>
      </c>
      <c r="L38" s="196" t="s">
        <v>194</v>
      </c>
      <c r="M38" s="245" t="s">
        <v>194</v>
      </c>
      <c r="N38" s="245" t="s">
        <v>194</v>
      </c>
      <c r="O38" s="402">
        <v>65177651.799999997</v>
      </c>
      <c r="P38" s="402">
        <v>140389558.19999999</v>
      </c>
      <c r="Q38" s="402">
        <v>140389558.19999999</v>
      </c>
      <c r="R38" s="403" t="s">
        <v>194</v>
      </c>
      <c r="S38" s="402" t="s">
        <v>194</v>
      </c>
    </row>
    <row r="39" spans="2:19" ht="36" customHeight="1" x14ac:dyDescent="0.25">
      <c r="B39" s="151"/>
      <c r="C39" s="151"/>
      <c r="D39" s="151"/>
      <c r="E39" s="138" t="s">
        <v>211</v>
      </c>
      <c r="F39" s="218"/>
      <c r="G39" s="196" t="s">
        <v>194</v>
      </c>
      <c r="H39" s="197" t="s">
        <v>194</v>
      </c>
      <c r="I39" s="196" t="s">
        <v>194</v>
      </c>
      <c r="J39" s="196" t="s">
        <v>194</v>
      </c>
      <c r="K39" s="196" t="s">
        <v>194</v>
      </c>
      <c r="L39" s="196" t="s">
        <v>194</v>
      </c>
      <c r="M39" s="245" t="s">
        <v>194</v>
      </c>
      <c r="N39" s="245" t="s">
        <v>194</v>
      </c>
      <c r="O39" s="402" t="s">
        <v>194</v>
      </c>
      <c r="P39" s="402" t="s">
        <v>194</v>
      </c>
      <c r="Q39" s="402">
        <v>6887322</v>
      </c>
      <c r="R39" s="403">
        <v>14003897</v>
      </c>
      <c r="S39" s="402">
        <v>21886153</v>
      </c>
    </row>
    <row r="40" spans="2:19" ht="48" customHeight="1" x14ac:dyDescent="0.25">
      <c r="B40" s="242">
        <v>15</v>
      </c>
      <c r="C40" s="242">
        <v>1</v>
      </c>
      <c r="D40" s="243" t="s">
        <v>18</v>
      </c>
      <c r="E40" s="154" t="s">
        <v>213</v>
      </c>
      <c r="F40" s="273" t="s">
        <v>204</v>
      </c>
      <c r="G40" s="196" t="s">
        <v>194</v>
      </c>
      <c r="H40" s="197" t="s">
        <v>194</v>
      </c>
      <c r="I40" s="196" t="s">
        <v>194</v>
      </c>
      <c r="J40" s="196" t="s">
        <v>194</v>
      </c>
      <c r="K40" s="196" t="s">
        <v>194</v>
      </c>
      <c r="L40" s="196" t="s">
        <v>194</v>
      </c>
      <c r="M40" s="245" t="s">
        <v>194</v>
      </c>
      <c r="N40" s="245" t="s">
        <v>194</v>
      </c>
      <c r="O40" s="245">
        <v>227.1</v>
      </c>
      <c r="P40" s="245">
        <v>319.39999999999998</v>
      </c>
      <c r="Q40" s="245">
        <v>17.399999999999999</v>
      </c>
      <c r="R40" s="246">
        <v>5</v>
      </c>
      <c r="S40" s="245" t="s">
        <v>194</v>
      </c>
    </row>
    <row r="41" spans="2:19" ht="81" customHeight="1" x14ac:dyDescent="0.25">
      <c r="B41" s="254">
        <v>15</v>
      </c>
      <c r="C41" s="254">
        <v>1</v>
      </c>
      <c r="D41" s="255" t="s">
        <v>19</v>
      </c>
      <c r="E41" s="138" t="s">
        <v>214</v>
      </c>
      <c r="F41" s="196" t="s">
        <v>215</v>
      </c>
      <c r="G41" s="196" t="s">
        <v>194</v>
      </c>
      <c r="H41" s="197" t="s">
        <v>194</v>
      </c>
      <c r="I41" s="196" t="s">
        <v>194</v>
      </c>
      <c r="J41" s="196" t="s">
        <v>194</v>
      </c>
      <c r="K41" s="196" t="s">
        <v>194</v>
      </c>
      <c r="L41" s="196" t="s">
        <v>194</v>
      </c>
      <c r="M41" s="245" t="s">
        <v>194</v>
      </c>
      <c r="N41" s="245" t="s">
        <v>194</v>
      </c>
      <c r="O41" s="245">
        <v>26</v>
      </c>
      <c r="P41" s="245">
        <v>25.4</v>
      </c>
      <c r="Q41" s="245">
        <v>27</v>
      </c>
      <c r="R41" s="246">
        <v>28.5</v>
      </c>
      <c r="S41" s="245">
        <v>30</v>
      </c>
    </row>
    <row r="42" spans="2:19" ht="63.75" customHeight="1" x14ac:dyDescent="0.25">
      <c r="B42" s="254">
        <v>15</v>
      </c>
      <c r="C42" s="254">
        <v>1</v>
      </c>
      <c r="D42" s="255" t="s">
        <v>216</v>
      </c>
      <c r="E42" s="138" t="s">
        <v>217</v>
      </c>
      <c r="F42" s="196" t="s">
        <v>218</v>
      </c>
      <c r="G42" s="196" t="s">
        <v>194</v>
      </c>
      <c r="H42" s="197" t="s">
        <v>194</v>
      </c>
      <c r="I42" s="196" t="s">
        <v>194</v>
      </c>
      <c r="J42" s="196" t="s">
        <v>194</v>
      </c>
      <c r="K42" s="196" t="s">
        <v>194</v>
      </c>
      <c r="L42" s="196" t="s">
        <v>194</v>
      </c>
      <c r="M42" s="245" t="s">
        <v>194</v>
      </c>
      <c r="N42" s="245" t="s">
        <v>194</v>
      </c>
      <c r="O42" s="245" t="s">
        <v>194</v>
      </c>
      <c r="P42" s="245">
        <v>16</v>
      </c>
      <c r="Q42" s="245" t="s">
        <v>194</v>
      </c>
      <c r="R42" s="245" t="s">
        <v>194</v>
      </c>
      <c r="S42" s="245" t="s">
        <v>194</v>
      </c>
    </row>
    <row r="43" spans="2:19" ht="365.25" customHeight="1" x14ac:dyDescent="0.25">
      <c r="B43" s="254">
        <v>15</v>
      </c>
      <c r="C43" s="254">
        <v>1</v>
      </c>
      <c r="D43" s="255" t="s">
        <v>20</v>
      </c>
      <c r="E43" s="138" t="s">
        <v>219</v>
      </c>
      <c r="F43" s="196" t="s">
        <v>208</v>
      </c>
      <c r="G43" s="196" t="s">
        <v>194</v>
      </c>
      <c r="H43" s="197" t="s">
        <v>194</v>
      </c>
      <c r="I43" s="196" t="s">
        <v>194</v>
      </c>
      <c r="J43" s="196" t="s">
        <v>194</v>
      </c>
      <c r="K43" s="196" t="s">
        <v>194</v>
      </c>
      <c r="L43" s="196" t="s">
        <v>194</v>
      </c>
      <c r="M43" s="245" t="s">
        <v>194</v>
      </c>
      <c r="N43" s="245" t="s">
        <v>194</v>
      </c>
      <c r="O43" s="245" t="s">
        <v>194</v>
      </c>
      <c r="P43" s="245" t="s">
        <v>194</v>
      </c>
      <c r="Q43" s="402">
        <v>250367</v>
      </c>
      <c r="R43" s="402">
        <v>537892</v>
      </c>
      <c r="S43" s="402">
        <v>763347</v>
      </c>
    </row>
    <row r="44" spans="2:19" ht="15.75" x14ac:dyDescent="0.25">
      <c r="B44" s="242">
        <v>15</v>
      </c>
      <c r="C44" s="242">
        <v>2</v>
      </c>
      <c r="D44" s="243"/>
      <c r="E44" s="332" t="s">
        <v>152</v>
      </c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266"/>
    </row>
    <row r="45" spans="2:19" ht="65.25" customHeight="1" x14ac:dyDescent="0.25">
      <c r="B45" s="242">
        <v>15</v>
      </c>
      <c r="C45" s="242">
        <v>2</v>
      </c>
      <c r="D45" s="243" t="s">
        <v>10</v>
      </c>
      <c r="E45" s="138" t="s">
        <v>220</v>
      </c>
      <c r="F45" s="196" t="s">
        <v>215</v>
      </c>
      <c r="G45" s="231">
        <v>55</v>
      </c>
      <c r="H45" s="231">
        <v>58</v>
      </c>
      <c r="I45" s="231">
        <v>57</v>
      </c>
      <c r="J45" s="231">
        <v>55</v>
      </c>
      <c r="K45" s="231">
        <v>73</v>
      </c>
      <c r="L45" s="231">
        <v>64</v>
      </c>
      <c r="M45" s="71">
        <v>64.5</v>
      </c>
      <c r="N45" s="71">
        <v>52</v>
      </c>
      <c r="O45" s="71">
        <v>53.2</v>
      </c>
      <c r="P45" s="71">
        <v>54.6</v>
      </c>
      <c r="Q45" s="71">
        <v>50.1</v>
      </c>
      <c r="R45" s="71">
        <v>50.1</v>
      </c>
      <c r="S45" s="71">
        <v>50.1</v>
      </c>
    </row>
    <row r="46" spans="2:19" ht="64.5" customHeight="1" x14ac:dyDescent="0.25">
      <c r="B46" s="242">
        <v>15</v>
      </c>
      <c r="C46" s="242">
        <v>2</v>
      </c>
      <c r="D46" s="243" t="s">
        <v>11</v>
      </c>
      <c r="E46" s="138" t="s">
        <v>221</v>
      </c>
      <c r="F46" s="196" t="s">
        <v>180</v>
      </c>
      <c r="G46" s="231">
        <v>109.7</v>
      </c>
      <c r="H46" s="231">
        <v>130.6</v>
      </c>
      <c r="I46" s="231">
        <v>127.1</v>
      </c>
      <c r="J46" s="231">
        <v>94.3</v>
      </c>
      <c r="K46" s="231">
        <v>132</v>
      </c>
      <c r="L46" s="231">
        <v>102</v>
      </c>
      <c r="M46" s="71">
        <v>93.8</v>
      </c>
      <c r="N46" s="71">
        <v>103.5</v>
      </c>
      <c r="O46" s="71">
        <v>99.1</v>
      </c>
      <c r="P46" s="71">
        <v>84.7</v>
      </c>
      <c r="Q46" s="71">
        <v>100</v>
      </c>
      <c r="R46" s="71">
        <v>100</v>
      </c>
      <c r="S46" s="71">
        <v>100</v>
      </c>
    </row>
    <row r="47" spans="2:19" ht="15.75" x14ac:dyDescent="0.25">
      <c r="B47" s="262">
        <v>15</v>
      </c>
      <c r="C47" s="262">
        <v>3</v>
      </c>
      <c r="D47" s="257"/>
      <c r="E47" s="332" t="s">
        <v>222</v>
      </c>
      <c r="F47" s="397"/>
      <c r="G47" s="397"/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8"/>
    </row>
    <row r="48" spans="2:19" ht="24" customHeight="1" x14ac:dyDescent="0.25">
      <c r="B48" s="262">
        <v>15</v>
      </c>
      <c r="C48" s="301">
        <v>3</v>
      </c>
      <c r="D48" s="197" t="s">
        <v>10</v>
      </c>
      <c r="E48" s="138" t="s">
        <v>223</v>
      </c>
      <c r="F48" s="196" t="s">
        <v>224</v>
      </c>
      <c r="G48" s="231">
        <v>10863</v>
      </c>
      <c r="H48" s="231">
        <v>10725</v>
      </c>
      <c r="I48" s="231">
        <v>10834</v>
      </c>
      <c r="J48" s="231">
        <v>11025.5</v>
      </c>
      <c r="K48" s="231">
        <v>10817</v>
      </c>
      <c r="L48" s="231">
        <v>10545</v>
      </c>
      <c r="M48" s="404">
        <v>10494</v>
      </c>
      <c r="N48" s="71">
        <v>9471.2000000000007</v>
      </c>
      <c r="O48" s="71">
        <v>9849.9</v>
      </c>
      <c r="P48" s="71">
        <v>10152.799999999999</v>
      </c>
      <c r="Q48" s="71">
        <v>9487</v>
      </c>
      <c r="R48" s="241">
        <v>9171.1</v>
      </c>
      <c r="S48" s="71">
        <v>8905.1</v>
      </c>
    </row>
    <row r="49" spans="1:19" ht="15.75" x14ac:dyDescent="0.25">
      <c r="B49" s="262">
        <v>15</v>
      </c>
      <c r="C49" s="301">
        <v>4</v>
      </c>
      <c r="D49" s="197"/>
      <c r="E49" s="332" t="s">
        <v>225</v>
      </c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266"/>
    </row>
    <row r="50" spans="1:19" ht="93.75" customHeight="1" x14ac:dyDescent="0.25">
      <c r="B50" s="262">
        <v>15</v>
      </c>
      <c r="C50" s="262">
        <v>4</v>
      </c>
      <c r="D50" s="262">
        <v>1</v>
      </c>
      <c r="E50" s="138" t="s">
        <v>226</v>
      </c>
      <c r="F50" s="196" t="s">
        <v>204</v>
      </c>
      <c r="G50" s="231">
        <v>341</v>
      </c>
      <c r="H50" s="231">
        <v>348</v>
      </c>
      <c r="I50" s="231">
        <v>352.8</v>
      </c>
      <c r="J50" s="231">
        <v>320.89999999999998</v>
      </c>
      <c r="K50" s="231">
        <v>304.7</v>
      </c>
      <c r="L50" s="231">
        <v>258.10000000000002</v>
      </c>
      <c r="M50" s="71">
        <v>287.5</v>
      </c>
      <c r="N50" s="71">
        <v>357.6</v>
      </c>
      <c r="O50" s="71">
        <v>372.5</v>
      </c>
      <c r="P50" s="71">
        <v>481.9</v>
      </c>
      <c r="Q50" s="71" t="s">
        <v>194</v>
      </c>
      <c r="R50" s="241" t="s">
        <v>194</v>
      </c>
      <c r="S50" s="71" t="s">
        <v>194</v>
      </c>
    </row>
    <row r="51" spans="1:19" ht="36" customHeight="1" x14ac:dyDescent="0.25">
      <c r="B51" s="262">
        <v>15</v>
      </c>
      <c r="C51" s="262">
        <v>4</v>
      </c>
      <c r="D51" s="257" t="s">
        <v>11</v>
      </c>
      <c r="E51" s="138" t="s">
        <v>227</v>
      </c>
      <c r="F51" s="196" t="s">
        <v>228</v>
      </c>
      <c r="G51" s="196">
        <v>239</v>
      </c>
      <c r="H51" s="197" t="s">
        <v>229</v>
      </c>
      <c r="I51" s="197" t="s">
        <v>230</v>
      </c>
      <c r="J51" s="197" t="s">
        <v>231</v>
      </c>
      <c r="K51" s="196">
        <v>302</v>
      </c>
      <c r="L51" s="196">
        <v>303</v>
      </c>
      <c r="M51" s="242">
        <v>268</v>
      </c>
      <c r="N51" s="242">
        <v>254</v>
      </c>
      <c r="O51" s="242">
        <v>264</v>
      </c>
      <c r="P51" s="242">
        <v>290</v>
      </c>
      <c r="Q51" s="242" t="s">
        <v>194</v>
      </c>
      <c r="R51" s="316" t="s">
        <v>194</v>
      </c>
      <c r="S51" s="242" t="s">
        <v>194</v>
      </c>
    </row>
    <row r="52" spans="1:19" ht="15.75" x14ac:dyDescent="0.25">
      <c r="B52" s="262">
        <v>15</v>
      </c>
      <c r="C52" s="262">
        <v>5</v>
      </c>
      <c r="D52" s="257"/>
      <c r="E52" s="332" t="s">
        <v>232</v>
      </c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8"/>
    </row>
    <row r="53" spans="1:19" ht="66.75" customHeight="1" x14ac:dyDescent="0.25">
      <c r="A53" s="44"/>
      <c r="B53" s="262">
        <v>15</v>
      </c>
      <c r="C53" s="262">
        <v>5</v>
      </c>
      <c r="D53" s="262">
        <v>1</v>
      </c>
      <c r="E53" s="138" t="s">
        <v>233</v>
      </c>
      <c r="F53" s="196" t="s">
        <v>215</v>
      </c>
      <c r="G53" s="196">
        <v>99.3</v>
      </c>
      <c r="H53" s="196">
        <v>99.8</v>
      </c>
      <c r="I53" s="197" t="s">
        <v>234</v>
      </c>
      <c r="J53" s="197" t="s">
        <v>235</v>
      </c>
      <c r="K53" s="196">
        <v>90.7</v>
      </c>
      <c r="L53" s="196">
        <v>97.7</v>
      </c>
      <c r="M53" s="245">
        <v>92.2</v>
      </c>
      <c r="N53" s="245">
        <v>98.9</v>
      </c>
      <c r="O53" s="245">
        <v>99.8</v>
      </c>
      <c r="P53" s="245">
        <v>97.3</v>
      </c>
      <c r="Q53" s="245">
        <v>90</v>
      </c>
      <c r="R53" s="246">
        <v>90</v>
      </c>
      <c r="S53" s="245">
        <v>90</v>
      </c>
    </row>
    <row r="54" spans="1:19" ht="144.75" customHeight="1" x14ac:dyDescent="0.25">
      <c r="A54" s="44"/>
      <c r="B54" s="262">
        <v>15</v>
      </c>
      <c r="C54" s="262">
        <v>5</v>
      </c>
      <c r="D54" s="257" t="s">
        <v>11</v>
      </c>
      <c r="E54" s="138" t="s">
        <v>236</v>
      </c>
      <c r="F54" s="196" t="s">
        <v>215</v>
      </c>
      <c r="G54" s="196" t="s">
        <v>194</v>
      </c>
      <c r="H54" s="197" t="s">
        <v>194</v>
      </c>
      <c r="I54" s="197" t="s">
        <v>194</v>
      </c>
      <c r="J54" s="231">
        <v>98</v>
      </c>
      <c r="K54" s="231">
        <v>98</v>
      </c>
      <c r="L54" s="231">
        <v>90</v>
      </c>
      <c r="M54" s="71">
        <v>100</v>
      </c>
      <c r="N54" s="74">
        <v>100</v>
      </c>
      <c r="O54" s="74" t="s">
        <v>194</v>
      </c>
      <c r="P54" s="74" t="s">
        <v>194</v>
      </c>
      <c r="Q54" s="74" t="s">
        <v>194</v>
      </c>
      <c r="R54" s="270" t="s">
        <v>194</v>
      </c>
      <c r="S54" s="80" t="s">
        <v>194</v>
      </c>
    </row>
    <row r="55" spans="1:19" ht="144.75" customHeight="1" x14ac:dyDescent="0.25">
      <c r="A55" s="44"/>
      <c r="B55" s="262">
        <v>15</v>
      </c>
      <c r="C55" s="262">
        <v>5</v>
      </c>
      <c r="D55" s="257" t="s">
        <v>12</v>
      </c>
      <c r="E55" s="138" t="s">
        <v>237</v>
      </c>
      <c r="F55" s="196" t="s">
        <v>215</v>
      </c>
      <c r="G55" s="196" t="s">
        <v>194</v>
      </c>
      <c r="H55" s="197" t="s">
        <v>194</v>
      </c>
      <c r="I55" s="197" t="s">
        <v>194</v>
      </c>
      <c r="J55" s="231">
        <v>1.2</v>
      </c>
      <c r="K55" s="231">
        <v>1.2</v>
      </c>
      <c r="L55" s="231">
        <v>1.2</v>
      </c>
      <c r="M55" s="71">
        <v>1.7</v>
      </c>
      <c r="N55" s="74">
        <v>1.4</v>
      </c>
      <c r="O55" s="74" t="s">
        <v>194</v>
      </c>
      <c r="P55" s="74" t="s">
        <v>194</v>
      </c>
      <c r="Q55" s="74" t="s">
        <v>194</v>
      </c>
      <c r="R55" s="270" t="s">
        <v>194</v>
      </c>
      <c r="S55" s="80" t="s">
        <v>194</v>
      </c>
    </row>
    <row r="56" spans="1:19" ht="96.75" customHeight="1" x14ac:dyDescent="0.25">
      <c r="A56" s="44"/>
      <c r="B56" s="262">
        <v>15</v>
      </c>
      <c r="C56" s="262">
        <v>5</v>
      </c>
      <c r="D56" s="257" t="s">
        <v>13</v>
      </c>
      <c r="E56" s="138" t="s">
        <v>238</v>
      </c>
      <c r="F56" s="196" t="s">
        <v>239</v>
      </c>
      <c r="G56" s="196" t="s">
        <v>194</v>
      </c>
      <c r="H56" s="197" t="s">
        <v>194</v>
      </c>
      <c r="I56" s="197" t="s">
        <v>194</v>
      </c>
      <c r="J56" s="231">
        <v>5</v>
      </c>
      <c r="K56" s="231">
        <v>5</v>
      </c>
      <c r="L56" s="231">
        <v>5</v>
      </c>
      <c r="M56" s="71">
        <v>6</v>
      </c>
      <c r="N56" s="74">
        <v>6</v>
      </c>
      <c r="O56" s="74" t="s">
        <v>194</v>
      </c>
      <c r="P56" s="74" t="s">
        <v>194</v>
      </c>
      <c r="Q56" s="74" t="s">
        <v>194</v>
      </c>
      <c r="R56" s="270" t="s">
        <v>194</v>
      </c>
      <c r="S56" s="80" t="s">
        <v>194</v>
      </c>
    </row>
    <row r="57" spans="1:19" ht="15.75" x14ac:dyDescent="0.25">
      <c r="B57" s="275">
        <v>15</v>
      </c>
      <c r="C57" s="275">
        <v>6</v>
      </c>
      <c r="D57" s="257"/>
      <c r="E57" s="189" t="s">
        <v>153</v>
      </c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5"/>
      <c r="Q57" s="405"/>
      <c r="R57" s="406"/>
      <c r="S57" s="407"/>
    </row>
    <row r="58" spans="1:19" ht="176.25" customHeight="1" x14ac:dyDescent="0.25">
      <c r="B58" s="262">
        <v>15</v>
      </c>
      <c r="C58" s="262">
        <v>6</v>
      </c>
      <c r="D58" s="257" t="s">
        <v>10</v>
      </c>
      <c r="E58" s="138" t="s">
        <v>240</v>
      </c>
      <c r="F58" s="196" t="s">
        <v>241</v>
      </c>
      <c r="G58" s="196" t="s">
        <v>194</v>
      </c>
      <c r="H58" s="197" t="s">
        <v>194</v>
      </c>
      <c r="I58" s="197" t="s">
        <v>194</v>
      </c>
      <c r="J58" s="261" t="s">
        <v>194</v>
      </c>
      <c r="K58" s="261" t="s">
        <v>194</v>
      </c>
      <c r="L58" s="261">
        <v>106</v>
      </c>
      <c r="M58" s="408">
        <v>108</v>
      </c>
      <c r="N58" s="409">
        <v>124</v>
      </c>
      <c r="O58" s="409">
        <v>111</v>
      </c>
      <c r="P58" s="409" t="s">
        <v>194</v>
      </c>
      <c r="Q58" s="409" t="s">
        <v>194</v>
      </c>
      <c r="R58" s="410" t="s">
        <v>194</v>
      </c>
      <c r="S58" s="411" t="s">
        <v>194</v>
      </c>
    </row>
    <row r="59" spans="1:19" ht="53.25" customHeight="1" x14ac:dyDescent="0.25">
      <c r="B59" s="262">
        <v>15</v>
      </c>
      <c r="C59" s="262">
        <v>6</v>
      </c>
      <c r="D59" s="257" t="s">
        <v>11</v>
      </c>
      <c r="E59" s="154" t="s">
        <v>242</v>
      </c>
      <c r="F59" s="273" t="s">
        <v>180</v>
      </c>
      <c r="G59" s="196" t="s">
        <v>194</v>
      </c>
      <c r="H59" s="197" t="s">
        <v>194</v>
      </c>
      <c r="I59" s="231">
        <v>113</v>
      </c>
      <c r="J59" s="231">
        <v>121.1</v>
      </c>
      <c r="K59" s="231">
        <v>106.6</v>
      </c>
      <c r="L59" s="231">
        <v>139</v>
      </c>
      <c r="M59" s="71">
        <v>105</v>
      </c>
      <c r="N59" s="74">
        <v>109</v>
      </c>
      <c r="O59" s="74">
        <v>113</v>
      </c>
      <c r="P59" s="74" t="s">
        <v>194</v>
      </c>
      <c r="Q59" s="74" t="s">
        <v>194</v>
      </c>
      <c r="R59" s="270" t="s">
        <v>194</v>
      </c>
      <c r="S59" s="80" t="s">
        <v>194</v>
      </c>
    </row>
    <row r="60" spans="1:19" ht="65.25" customHeight="1" x14ac:dyDescent="0.25">
      <c r="B60" s="262">
        <v>15</v>
      </c>
      <c r="C60" s="262">
        <v>6</v>
      </c>
      <c r="D60" s="326" t="s">
        <v>12</v>
      </c>
      <c r="E60" s="356" t="s">
        <v>243</v>
      </c>
      <c r="F60" s="196" t="s">
        <v>180</v>
      </c>
      <c r="G60" s="285" t="s">
        <v>194</v>
      </c>
      <c r="H60" s="197" t="s">
        <v>194</v>
      </c>
      <c r="I60" s="197" t="s">
        <v>244</v>
      </c>
      <c r="J60" s="231">
        <v>149.5</v>
      </c>
      <c r="K60" s="231">
        <v>112.2</v>
      </c>
      <c r="L60" s="231">
        <v>113</v>
      </c>
      <c r="M60" s="71">
        <v>169</v>
      </c>
      <c r="N60" s="74">
        <v>111.5</v>
      </c>
      <c r="O60" s="74">
        <v>129</v>
      </c>
      <c r="P60" s="74" t="s">
        <v>194</v>
      </c>
      <c r="Q60" s="74" t="s">
        <v>194</v>
      </c>
      <c r="R60" s="270" t="s">
        <v>194</v>
      </c>
      <c r="S60" s="80" t="s">
        <v>194</v>
      </c>
    </row>
    <row r="61" spans="1:19" ht="96.75" customHeight="1" x14ac:dyDescent="0.25">
      <c r="B61" s="262">
        <v>15</v>
      </c>
      <c r="C61" s="262">
        <v>6</v>
      </c>
      <c r="D61" s="326" t="s">
        <v>13</v>
      </c>
      <c r="E61" s="356" t="s">
        <v>245</v>
      </c>
      <c r="F61" s="196" t="s">
        <v>246</v>
      </c>
      <c r="G61" s="285" t="s">
        <v>194</v>
      </c>
      <c r="H61" s="197" t="s">
        <v>194</v>
      </c>
      <c r="I61" s="197" t="s">
        <v>194</v>
      </c>
      <c r="J61" s="261" t="s">
        <v>194</v>
      </c>
      <c r="K61" s="261" t="s">
        <v>194</v>
      </c>
      <c r="L61" s="261" t="s">
        <v>194</v>
      </c>
      <c r="M61" s="408">
        <v>149</v>
      </c>
      <c r="N61" s="409">
        <v>327</v>
      </c>
      <c r="O61" s="409">
        <v>368</v>
      </c>
      <c r="P61" s="409">
        <v>370</v>
      </c>
      <c r="Q61" s="409">
        <v>370</v>
      </c>
      <c r="R61" s="410">
        <v>370</v>
      </c>
      <c r="S61" s="411" t="s">
        <v>194</v>
      </c>
    </row>
    <row r="62" spans="1:19" ht="93.75" customHeight="1" x14ac:dyDescent="0.25">
      <c r="B62" s="262">
        <v>15</v>
      </c>
      <c r="C62" s="262">
        <v>6</v>
      </c>
      <c r="D62" s="326" t="s">
        <v>14</v>
      </c>
      <c r="E62" s="356" t="s">
        <v>247</v>
      </c>
      <c r="F62" s="196" t="s">
        <v>246</v>
      </c>
      <c r="G62" s="285" t="s">
        <v>194</v>
      </c>
      <c r="H62" s="197" t="s">
        <v>194</v>
      </c>
      <c r="I62" s="197" t="s">
        <v>194</v>
      </c>
      <c r="J62" s="261" t="s">
        <v>194</v>
      </c>
      <c r="K62" s="261" t="s">
        <v>194</v>
      </c>
      <c r="L62" s="261" t="s">
        <v>194</v>
      </c>
      <c r="M62" s="408">
        <v>0</v>
      </c>
      <c r="N62" s="409">
        <v>178</v>
      </c>
      <c r="O62" s="409">
        <v>515</v>
      </c>
      <c r="P62" s="409">
        <v>894</v>
      </c>
      <c r="Q62" s="409">
        <v>894</v>
      </c>
      <c r="R62" s="410">
        <v>1032</v>
      </c>
      <c r="S62" s="411" t="s">
        <v>194</v>
      </c>
    </row>
    <row r="63" spans="1:19" ht="130.5" customHeight="1" x14ac:dyDescent="0.25">
      <c r="B63" s="262">
        <v>15</v>
      </c>
      <c r="C63" s="262">
        <v>6</v>
      </c>
      <c r="D63" s="326" t="s">
        <v>15</v>
      </c>
      <c r="E63" s="356" t="s">
        <v>248</v>
      </c>
      <c r="F63" s="196" t="s">
        <v>246</v>
      </c>
      <c r="G63" s="285" t="s">
        <v>194</v>
      </c>
      <c r="H63" s="197" t="s">
        <v>194</v>
      </c>
      <c r="I63" s="197" t="s">
        <v>194</v>
      </c>
      <c r="J63" s="261" t="s">
        <v>194</v>
      </c>
      <c r="K63" s="261" t="s">
        <v>194</v>
      </c>
      <c r="L63" s="261" t="s">
        <v>194</v>
      </c>
      <c r="M63" s="408">
        <v>125</v>
      </c>
      <c r="N63" s="409">
        <v>125</v>
      </c>
      <c r="O63" s="409">
        <v>125</v>
      </c>
      <c r="P63" s="409">
        <v>125</v>
      </c>
      <c r="Q63" s="409">
        <v>125</v>
      </c>
      <c r="R63" s="410">
        <v>125</v>
      </c>
      <c r="S63" s="411" t="s">
        <v>194</v>
      </c>
    </row>
    <row r="64" spans="1:19" ht="81.75" customHeight="1" x14ac:dyDescent="0.25">
      <c r="B64" s="262">
        <v>15</v>
      </c>
      <c r="C64" s="262">
        <v>6</v>
      </c>
      <c r="D64" s="326" t="s">
        <v>16</v>
      </c>
      <c r="E64" s="356" t="s">
        <v>249</v>
      </c>
      <c r="F64" s="196" t="s">
        <v>250</v>
      </c>
      <c r="G64" s="285" t="s">
        <v>194</v>
      </c>
      <c r="H64" s="197" t="s">
        <v>194</v>
      </c>
      <c r="I64" s="197" t="s">
        <v>194</v>
      </c>
      <c r="J64" s="261" t="s">
        <v>194</v>
      </c>
      <c r="K64" s="261" t="s">
        <v>194</v>
      </c>
      <c r="L64" s="261" t="s">
        <v>194</v>
      </c>
      <c r="M64" s="408">
        <v>8</v>
      </c>
      <c r="N64" s="409">
        <v>17</v>
      </c>
      <c r="O64" s="409">
        <v>18</v>
      </c>
      <c r="P64" s="409">
        <v>18</v>
      </c>
      <c r="Q64" s="409">
        <v>18</v>
      </c>
      <c r="R64" s="410">
        <v>18</v>
      </c>
      <c r="S64" s="411" t="s">
        <v>194</v>
      </c>
    </row>
    <row r="65" spans="1:19" ht="94.5" x14ac:dyDescent="0.25">
      <c r="B65" s="262">
        <v>15</v>
      </c>
      <c r="C65" s="262">
        <v>6</v>
      </c>
      <c r="D65" s="326" t="s">
        <v>17</v>
      </c>
      <c r="E65" s="356" t="s">
        <v>251</v>
      </c>
      <c r="F65" s="196" t="s">
        <v>250</v>
      </c>
      <c r="G65" s="285" t="s">
        <v>194</v>
      </c>
      <c r="H65" s="197" t="s">
        <v>194</v>
      </c>
      <c r="I65" s="197" t="s">
        <v>194</v>
      </c>
      <c r="J65" s="261" t="s">
        <v>194</v>
      </c>
      <c r="K65" s="261" t="s">
        <v>194</v>
      </c>
      <c r="L65" s="261" t="s">
        <v>194</v>
      </c>
      <c r="M65" s="408">
        <v>3</v>
      </c>
      <c r="N65" s="409">
        <v>12</v>
      </c>
      <c r="O65" s="409">
        <v>15</v>
      </c>
      <c r="P65" s="409">
        <v>28</v>
      </c>
      <c r="Q65" s="409">
        <v>35</v>
      </c>
      <c r="R65" s="410">
        <v>49</v>
      </c>
      <c r="S65" s="411" t="s">
        <v>194</v>
      </c>
    </row>
    <row r="66" spans="1:19" ht="63" x14ac:dyDescent="0.25">
      <c r="B66" s="262">
        <v>15</v>
      </c>
      <c r="C66" s="262">
        <v>6</v>
      </c>
      <c r="D66" s="326" t="s">
        <v>18</v>
      </c>
      <c r="E66" s="356" t="s">
        <v>252</v>
      </c>
      <c r="F66" s="196" t="s">
        <v>250</v>
      </c>
      <c r="G66" s="285" t="s">
        <v>194</v>
      </c>
      <c r="H66" s="197" t="s">
        <v>194</v>
      </c>
      <c r="I66" s="197" t="s">
        <v>194</v>
      </c>
      <c r="J66" s="261" t="s">
        <v>194</v>
      </c>
      <c r="K66" s="261" t="s">
        <v>194</v>
      </c>
      <c r="L66" s="261" t="s">
        <v>194</v>
      </c>
      <c r="M66" s="408">
        <v>5</v>
      </c>
      <c r="N66" s="409">
        <v>17</v>
      </c>
      <c r="O66" s="409">
        <v>28</v>
      </c>
      <c r="P66" s="409">
        <v>26</v>
      </c>
      <c r="Q66" s="409">
        <v>26</v>
      </c>
      <c r="R66" s="410">
        <v>26</v>
      </c>
      <c r="S66" s="411" t="s">
        <v>194</v>
      </c>
    </row>
    <row r="67" spans="1:19" ht="96" customHeight="1" x14ac:dyDescent="0.25">
      <c r="B67" s="262">
        <v>15</v>
      </c>
      <c r="C67" s="262">
        <v>6</v>
      </c>
      <c r="D67" s="326" t="s">
        <v>19</v>
      </c>
      <c r="E67" s="356" t="s">
        <v>253</v>
      </c>
      <c r="F67" s="196" t="s">
        <v>215</v>
      </c>
      <c r="G67" s="285" t="s">
        <v>194</v>
      </c>
      <c r="H67" s="197" t="s">
        <v>194</v>
      </c>
      <c r="I67" s="197" t="s">
        <v>194</v>
      </c>
      <c r="J67" s="261" t="s">
        <v>194</v>
      </c>
      <c r="K67" s="261" t="s">
        <v>194</v>
      </c>
      <c r="L67" s="261" t="s">
        <v>194</v>
      </c>
      <c r="M67" s="408" t="s">
        <v>194</v>
      </c>
      <c r="N67" s="409" t="s">
        <v>194</v>
      </c>
      <c r="O67" s="74" t="s">
        <v>194</v>
      </c>
      <c r="P67" s="74" t="s">
        <v>194</v>
      </c>
      <c r="Q67" s="74" t="s">
        <v>194</v>
      </c>
      <c r="R67" s="270" t="s">
        <v>194</v>
      </c>
      <c r="S67" s="80" t="s">
        <v>194</v>
      </c>
    </row>
    <row r="68" spans="1:19" ht="80.25" customHeight="1" x14ac:dyDescent="0.25">
      <c r="B68" s="262">
        <v>15</v>
      </c>
      <c r="C68" s="262">
        <v>6</v>
      </c>
      <c r="D68" s="326" t="s">
        <v>216</v>
      </c>
      <c r="E68" s="356" t="s">
        <v>254</v>
      </c>
      <c r="F68" s="196" t="s">
        <v>246</v>
      </c>
      <c r="G68" s="285" t="s">
        <v>194</v>
      </c>
      <c r="H68" s="197" t="s">
        <v>194</v>
      </c>
      <c r="I68" s="197" t="s">
        <v>194</v>
      </c>
      <c r="J68" s="261" t="s">
        <v>194</v>
      </c>
      <c r="K68" s="261" t="s">
        <v>194</v>
      </c>
      <c r="L68" s="261" t="s">
        <v>194</v>
      </c>
      <c r="M68" s="408" t="s">
        <v>194</v>
      </c>
      <c r="N68" s="409" t="s">
        <v>194</v>
      </c>
      <c r="O68" s="409">
        <v>19</v>
      </c>
      <c r="P68" s="409">
        <v>36</v>
      </c>
      <c r="Q68" s="409">
        <v>45</v>
      </c>
      <c r="R68" s="410">
        <v>60</v>
      </c>
      <c r="S68" s="411" t="s">
        <v>194</v>
      </c>
    </row>
    <row r="69" spans="1:19" ht="79.5" customHeight="1" x14ac:dyDescent="0.25">
      <c r="B69" s="262">
        <v>15</v>
      </c>
      <c r="C69" s="262">
        <v>6</v>
      </c>
      <c r="D69" s="326" t="s">
        <v>20</v>
      </c>
      <c r="E69" s="356" t="s">
        <v>255</v>
      </c>
      <c r="F69" s="196" t="s">
        <v>250</v>
      </c>
      <c r="G69" s="285" t="s">
        <v>194</v>
      </c>
      <c r="H69" s="197" t="s">
        <v>194</v>
      </c>
      <c r="I69" s="197" t="s">
        <v>194</v>
      </c>
      <c r="J69" s="261" t="s">
        <v>194</v>
      </c>
      <c r="K69" s="261" t="s">
        <v>194</v>
      </c>
      <c r="L69" s="261" t="s">
        <v>194</v>
      </c>
      <c r="M69" s="408">
        <v>1</v>
      </c>
      <c r="N69" s="409">
        <v>1</v>
      </c>
      <c r="O69" s="409">
        <v>1</v>
      </c>
      <c r="P69" s="409">
        <v>1</v>
      </c>
      <c r="Q69" s="409">
        <v>1</v>
      </c>
      <c r="R69" s="410">
        <v>1</v>
      </c>
      <c r="S69" s="411" t="s">
        <v>194</v>
      </c>
    </row>
    <row r="70" spans="1:19" ht="63" x14ac:dyDescent="0.25">
      <c r="B70" s="262">
        <v>15</v>
      </c>
      <c r="C70" s="262">
        <v>6</v>
      </c>
      <c r="D70" s="326" t="s">
        <v>256</v>
      </c>
      <c r="E70" s="356" t="s">
        <v>257</v>
      </c>
      <c r="F70" s="196" t="s">
        <v>215</v>
      </c>
      <c r="G70" s="285" t="s">
        <v>194</v>
      </c>
      <c r="H70" s="197" t="s">
        <v>194</v>
      </c>
      <c r="I70" s="197" t="s">
        <v>194</v>
      </c>
      <c r="J70" s="261" t="s">
        <v>194</v>
      </c>
      <c r="K70" s="261" t="s">
        <v>194</v>
      </c>
      <c r="L70" s="261" t="s">
        <v>194</v>
      </c>
      <c r="M70" s="408" t="s">
        <v>194</v>
      </c>
      <c r="N70" s="409" t="s">
        <v>194</v>
      </c>
      <c r="O70" s="409">
        <v>90</v>
      </c>
      <c r="P70" s="409">
        <v>90</v>
      </c>
      <c r="Q70" s="409">
        <v>80</v>
      </c>
      <c r="R70" s="410">
        <v>80</v>
      </c>
      <c r="S70" s="411" t="s">
        <v>194</v>
      </c>
    </row>
    <row r="71" spans="1:19" ht="97.5" customHeight="1" x14ac:dyDescent="0.25">
      <c r="B71" s="262">
        <v>15</v>
      </c>
      <c r="C71" s="262">
        <v>6</v>
      </c>
      <c r="D71" s="326" t="s">
        <v>21</v>
      </c>
      <c r="E71" s="356" t="s">
        <v>258</v>
      </c>
      <c r="F71" s="196" t="s">
        <v>250</v>
      </c>
      <c r="G71" s="285" t="s">
        <v>194</v>
      </c>
      <c r="H71" s="197" t="s">
        <v>194</v>
      </c>
      <c r="I71" s="197" t="s">
        <v>194</v>
      </c>
      <c r="J71" s="261" t="s">
        <v>194</v>
      </c>
      <c r="K71" s="261" t="s">
        <v>194</v>
      </c>
      <c r="L71" s="261" t="s">
        <v>194</v>
      </c>
      <c r="M71" s="408">
        <v>28</v>
      </c>
      <c r="N71" s="409">
        <v>56</v>
      </c>
      <c r="O71" s="409">
        <v>61</v>
      </c>
      <c r="P71" s="409">
        <v>63</v>
      </c>
      <c r="Q71" s="409">
        <v>64</v>
      </c>
      <c r="R71" s="410">
        <v>78</v>
      </c>
      <c r="S71" s="411" t="s">
        <v>194</v>
      </c>
    </row>
    <row r="72" spans="1:19" ht="93" customHeight="1" x14ac:dyDescent="0.25">
      <c r="B72" s="262">
        <v>15</v>
      </c>
      <c r="C72" s="262">
        <v>6</v>
      </c>
      <c r="D72" s="326" t="s">
        <v>259</v>
      </c>
      <c r="E72" s="356" t="s">
        <v>260</v>
      </c>
      <c r="F72" s="196" t="s">
        <v>246</v>
      </c>
      <c r="G72" s="285" t="s">
        <v>194</v>
      </c>
      <c r="H72" s="197" t="s">
        <v>194</v>
      </c>
      <c r="I72" s="197" t="s">
        <v>194</v>
      </c>
      <c r="J72" s="261" t="s">
        <v>194</v>
      </c>
      <c r="K72" s="261" t="s">
        <v>194</v>
      </c>
      <c r="L72" s="261" t="s">
        <v>194</v>
      </c>
      <c r="M72" s="408">
        <v>274</v>
      </c>
      <c r="N72" s="409">
        <v>630</v>
      </c>
      <c r="O72" s="409">
        <v>1015</v>
      </c>
      <c r="P72" s="409">
        <v>1425</v>
      </c>
      <c r="Q72" s="409">
        <v>1425</v>
      </c>
      <c r="R72" s="410">
        <v>1456</v>
      </c>
      <c r="S72" s="411" t="s">
        <v>194</v>
      </c>
    </row>
    <row r="73" spans="1:19" ht="160.5" customHeight="1" x14ac:dyDescent="0.25">
      <c r="B73" s="262">
        <v>15</v>
      </c>
      <c r="C73" s="262">
        <v>6</v>
      </c>
      <c r="D73" s="326" t="s">
        <v>261</v>
      </c>
      <c r="E73" s="359" t="s">
        <v>262</v>
      </c>
      <c r="F73" s="273" t="s">
        <v>215</v>
      </c>
      <c r="G73" s="285" t="s">
        <v>194</v>
      </c>
      <c r="H73" s="197" t="s">
        <v>194</v>
      </c>
      <c r="I73" s="197" t="s">
        <v>194</v>
      </c>
      <c r="J73" s="261" t="s">
        <v>194</v>
      </c>
      <c r="K73" s="261" t="s">
        <v>194</v>
      </c>
      <c r="L73" s="261" t="s">
        <v>194</v>
      </c>
      <c r="M73" s="408" t="s">
        <v>194</v>
      </c>
      <c r="N73" s="409" t="s">
        <v>194</v>
      </c>
      <c r="O73" s="409" t="s">
        <v>194</v>
      </c>
      <c r="P73" s="409">
        <v>44</v>
      </c>
      <c r="Q73" s="409">
        <v>50</v>
      </c>
      <c r="R73" s="410">
        <v>50</v>
      </c>
      <c r="S73" s="411" t="s">
        <v>194</v>
      </c>
    </row>
    <row r="74" spans="1:19" ht="351" customHeight="1" x14ac:dyDescent="0.25">
      <c r="B74" s="262">
        <v>15</v>
      </c>
      <c r="C74" s="262">
        <v>6</v>
      </c>
      <c r="D74" s="326" t="s">
        <v>263</v>
      </c>
      <c r="E74" s="359" t="s">
        <v>264</v>
      </c>
      <c r="F74" s="273" t="s">
        <v>250</v>
      </c>
      <c r="G74" s="412" t="s">
        <v>194</v>
      </c>
      <c r="H74" s="209" t="s">
        <v>194</v>
      </c>
      <c r="I74" s="209" t="s">
        <v>194</v>
      </c>
      <c r="J74" s="274" t="s">
        <v>194</v>
      </c>
      <c r="K74" s="274" t="s">
        <v>194</v>
      </c>
      <c r="L74" s="274" t="s">
        <v>194</v>
      </c>
      <c r="M74" s="413" t="s">
        <v>194</v>
      </c>
      <c r="N74" s="414">
        <v>8</v>
      </c>
      <c r="O74" s="414">
        <v>28</v>
      </c>
      <c r="P74" s="414">
        <v>36</v>
      </c>
      <c r="Q74" s="414" t="s">
        <v>194</v>
      </c>
      <c r="R74" s="415" t="s">
        <v>194</v>
      </c>
      <c r="S74" s="411" t="s">
        <v>194</v>
      </c>
    </row>
    <row r="75" spans="1:19" ht="179.25" customHeight="1" x14ac:dyDescent="0.25">
      <c r="B75" s="262">
        <v>15</v>
      </c>
      <c r="C75" s="262">
        <v>6</v>
      </c>
      <c r="D75" s="326" t="s">
        <v>265</v>
      </c>
      <c r="E75" s="356" t="s">
        <v>266</v>
      </c>
      <c r="F75" s="196" t="s">
        <v>250</v>
      </c>
      <c r="G75" s="196" t="s">
        <v>194</v>
      </c>
      <c r="H75" s="197" t="s">
        <v>194</v>
      </c>
      <c r="I75" s="197" t="s">
        <v>194</v>
      </c>
      <c r="J75" s="261" t="s">
        <v>194</v>
      </c>
      <c r="K75" s="261" t="s">
        <v>194</v>
      </c>
      <c r="L75" s="261" t="s">
        <v>194</v>
      </c>
      <c r="M75" s="408" t="s">
        <v>194</v>
      </c>
      <c r="N75" s="411" t="s">
        <v>194</v>
      </c>
      <c r="O75" s="411">
        <v>8</v>
      </c>
      <c r="P75" s="411">
        <v>16</v>
      </c>
      <c r="Q75" s="411">
        <v>29</v>
      </c>
      <c r="R75" s="416">
        <v>43</v>
      </c>
      <c r="S75" s="411" t="s">
        <v>194</v>
      </c>
    </row>
    <row r="76" spans="1:19" ht="95.25" customHeight="1" x14ac:dyDescent="0.25">
      <c r="B76" s="262">
        <v>15</v>
      </c>
      <c r="C76" s="262">
        <v>6</v>
      </c>
      <c r="D76" s="326" t="s">
        <v>267</v>
      </c>
      <c r="E76" s="359" t="s">
        <v>268</v>
      </c>
      <c r="F76" s="273" t="s">
        <v>246</v>
      </c>
      <c r="G76" s="412" t="s">
        <v>194</v>
      </c>
      <c r="H76" s="209" t="s">
        <v>194</v>
      </c>
      <c r="I76" s="209" t="s">
        <v>194</v>
      </c>
      <c r="J76" s="274" t="s">
        <v>194</v>
      </c>
      <c r="K76" s="274" t="s">
        <v>194</v>
      </c>
      <c r="L76" s="274" t="s">
        <v>194</v>
      </c>
      <c r="M76" s="413" t="s">
        <v>194</v>
      </c>
      <c r="N76" s="414" t="s">
        <v>194</v>
      </c>
      <c r="O76" s="414" t="s">
        <v>194</v>
      </c>
      <c r="P76" s="414">
        <v>27</v>
      </c>
      <c r="Q76" s="414">
        <v>42</v>
      </c>
      <c r="R76" s="415">
        <v>70</v>
      </c>
      <c r="S76" s="411" t="s">
        <v>194</v>
      </c>
    </row>
    <row r="77" spans="1:19" ht="15.75" x14ac:dyDescent="0.25">
      <c r="B77" s="262">
        <v>15</v>
      </c>
      <c r="C77" s="262">
        <v>7</v>
      </c>
      <c r="D77" s="326"/>
      <c r="E77" s="332" t="s">
        <v>269</v>
      </c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334"/>
    </row>
    <row r="78" spans="1:19" ht="48" customHeight="1" x14ac:dyDescent="0.25">
      <c r="A78" s="44"/>
      <c r="B78" s="262">
        <v>15</v>
      </c>
      <c r="C78" s="262">
        <v>7</v>
      </c>
      <c r="D78" s="326" t="s">
        <v>10</v>
      </c>
      <c r="E78" s="356" t="s">
        <v>270</v>
      </c>
      <c r="F78" s="196" t="s">
        <v>271</v>
      </c>
      <c r="G78" s="196" t="s">
        <v>194</v>
      </c>
      <c r="H78" s="197" t="s">
        <v>194</v>
      </c>
      <c r="I78" s="197" t="s">
        <v>194</v>
      </c>
      <c r="J78" s="261" t="s">
        <v>194</v>
      </c>
      <c r="K78" s="261" t="s">
        <v>194</v>
      </c>
      <c r="L78" s="231">
        <v>246127</v>
      </c>
      <c r="M78" s="418">
        <v>256228</v>
      </c>
      <c r="N78" s="419">
        <v>250430</v>
      </c>
      <c r="O78" s="80">
        <v>278928</v>
      </c>
      <c r="P78" s="80" t="s">
        <v>194</v>
      </c>
      <c r="Q78" s="80" t="s">
        <v>194</v>
      </c>
      <c r="R78" s="420" t="s">
        <v>194</v>
      </c>
      <c r="S78" s="80" t="s">
        <v>194</v>
      </c>
    </row>
    <row r="79" spans="1:19" ht="45.75" customHeight="1" x14ac:dyDescent="0.25">
      <c r="A79" s="44"/>
      <c r="B79" s="262">
        <v>15</v>
      </c>
      <c r="C79" s="262">
        <v>7</v>
      </c>
      <c r="D79" s="257" t="s">
        <v>11</v>
      </c>
      <c r="E79" s="356" t="s">
        <v>272</v>
      </c>
      <c r="F79" s="196" t="s">
        <v>273</v>
      </c>
      <c r="G79" s="196" t="s">
        <v>194</v>
      </c>
      <c r="H79" s="197" t="s">
        <v>194</v>
      </c>
      <c r="I79" s="197" t="s">
        <v>194</v>
      </c>
      <c r="J79" s="261" t="s">
        <v>194</v>
      </c>
      <c r="K79" s="261" t="s">
        <v>194</v>
      </c>
      <c r="L79" s="231">
        <v>2882</v>
      </c>
      <c r="M79" s="71">
        <v>3009</v>
      </c>
      <c r="N79" s="80">
        <v>2868.3</v>
      </c>
      <c r="O79" s="80">
        <v>2896</v>
      </c>
      <c r="P79" s="80">
        <v>3233</v>
      </c>
      <c r="Q79" s="80">
        <v>2850</v>
      </c>
      <c r="R79" s="420">
        <v>2850</v>
      </c>
      <c r="S79" s="80">
        <v>2850</v>
      </c>
    </row>
    <row r="80" spans="1:19" ht="33.75" customHeight="1" x14ac:dyDescent="0.25">
      <c r="A80" s="44"/>
      <c r="B80" s="262">
        <v>15</v>
      </c>
      <c r="C80" s="262">
        <v>7</v>
      </c>
      <c r="D80" s="257" t="s">
        <v>12</v>
      </c>
      <c r="E80" s="356" t="s">
        <v>274</v>
      </c>
      <c r="F80" s="196" t="s">
        <v>273</v>
      </c>
      <c r="G80" s="196" t="s">
        <v>194</v>
      </c>
      <c r="H80" s="196" t="s">
        <v>194</v>
      </c>
      <c r="I80" s="196" t="s">
        <v>194</v>
      </c>
      <c r="J80" s="196" t="s">
        <v>194</v>
      </c>
      <c r="K80" s="196" t="s">
        <v>194</v>
      </c>
      <c r="L80" s="231">
        <v>640</v>
      </c>
      <c r="M80" s="231">
        <v>631</v>
      </c>
      <c r="N80" s="231">
        <v>662.4</v>
      </c>
      <c r="O80" s="231">
        <v>664</v>
      </c>
      <c r="P80" s="231">
        <v>662</v>
      </c>
      <c r="Q80" s="231">
        <v>660</v>
      </c>
      <c r="R80" s="277">
        <v>660</v>
      </c>
      <c r="S80" s="231">
        <v>660</v>
      </c>
    </row>
    <row r="81" spans="1:19" ht="31.5" x14ac:dyDescent="0.25">
      <c r="A81" s="44"/>
      <c r="B81" s="262">
        <v>15</v>
      </c>
      <c r="C81" s="262">
        <v>7</v>
      </c>
      <c r="D81" s="257" t="s">
        <v>13</v>
      </c>
      <c r="E81" s="356" t="s">
        <v>275</v>
      </c>
      <c r="F81" s="196" t="s">
        <v>273</v>
      </c>
      <c r="G81" s="196" t="s">
        <v>194</v>
      </c>
      <c r="H81" s="196" t="s">
        <v>194</v>
      </c>
      <c r="I81" s="196" t="s">
        <v>194</v>
      </c>
      <c r="J81" s="196" t="s">
        <v>194</v>
      </c>
      <c r="K81" s="196" t="s">
        <v>194</v>
      </c>
      <c r="L81" s="231">
        <v>1627</v>
      </c>
      <c r="M81" s="231">
        <v>1732</v>
      </c>
      <c r="N81" s="231">
        <v>1765</v>
      </c>
      <c r="O81" s="231">
        <v>1712</v>
      </c>
      <c r="P81" s="231">
        <v>1486</v>
      </c>
      <c r="Q81" s="231">
        <v>1400</v>
      </c>
      <c r="R81" s="277">
        <v>1400</v>
      </c>
      <c r="S81" s="231">
        <v>1400</v>
      </c>
    </row>
    <row r="82" spans="1:19" ht="82.5" customHeight="1" x14ac:dyDescent="0.25">
      <c r="A82" s="44"/>
      <c r="B82" s="262">
        <v>15</v>
      </c>
      <c r="C82" s="262">
        <v>7</v>
      </c>
      <c r="D82" s="257" t="s">
        <v>14</v>
      </c>
      <c r="E82" s="356" t="s">
        <v>276</v>
      </c>
      <c r="F82" s="196" t="s">
        <v>277</v>
      </c>
      <c r="G82" s="196" t="s">
        <v>194</v>
      </c>
      <c r="H82" s="196" t="s">
        <v>194</v>
      </c>
      <c r="I82" s="196" t="s">
        <v>194</v>
      </c>
      <c r="J82" s="196" t="s">
        <v>194</v>
      </c>
      <c r="K82" s="196" t="s">
        <v>194</v>
      </c>
      <c r="L82" s="196">
        <v>916</v>
      </c>
      <c r="M82" s="196">
        <v>938</v>
      </c>
      <c r="N82" s="196">
        <v>808</v>
      </c>
      <c r="O82" s="196">
        <v>920</v>
      </c>
      <c r="P82" s="196">
        <v>963</v>
      </c>
      <c r="Q82" s="196">
        <v>921</v>
      </c>
      <c r="R82" s="202">
        <v>922</v>
      </c>
      <c r="S82" s="196">
        <v>922</v>
      </c>
    </row>
    <row r="83" spans="1:19" ht="48.75" customHeight="1" x14ac:dyDescent="0.25">
      <c r="A83" s="44"/>
      <c r="B83" s="196">
        <v>15</v>
      </c>
      <c r="C83" s="196">
        <v>7</v>
      </c>
      <c r="D83" s="196">
        <v>6</v>
      </c>
      <c r="E83" s="356" t="s">
        <v>278</v>
      </c>
      <c r="F83" s="196" t="s">
        <v>228</v>
      </c>
      <c r="G83" s="196" t="s">
        <v>194</v>
      </c>
      <c r="H83" s="196" t="s">
        <v>194</v>
      </c>
      <c r="I83" s="196" t="s">
        <v>194</v>
      </c>
      <c r="J83" s="196" t="s">
        <v>194</v>
      </c>
      <c r="K83" s="196" t="s">
        <v>194</v>
      </c>
      <c r="L83" s="196" t="s">
        <v>194</v>
      </c>
      <c r="M83" s="196" t="s">
        <v>194</v>
      </c>
      <c r="N83" s="196" t="s">
        <v>194</v>
      </c>
      <c r="O83" s="196">
        <v>2061</v>
      </c>
      <c r="P83" s="196">
        <v>2070</v>
      </c>
      <c r="Q83" s="196">
        <v>2070</v>
      </c>
      <c r="R83" s="202">
        <v>2100</v>
      </c>
      <c r="S83" s="196">
        <v>2100</v>
      </c>
    </row>
    <row r="84" spans="1:19" ht="47.25" x14ac:dyDescent="0.25">
      <c r="A84" s="44"/>
      <c r="B84" s="273">
        <v>15</v>
      </c>
      <c r="C84" s="273">
        <v>7</v>
      </c>
      <c r="D84" s="273">
        <v>7</v>
      </c>
      <c r="E84" s="359" t="s">
        <v>279</v>
      </c>
      <c r="F84" s="273" t="s">
        <v>228</v>
      </c>
      <c r="G84" s="273" t="s">
        <v>194</v>
      </c>
      <c r="H84" s="273" t="s">
        <v>194</v>
      </c>
      <c r="I84" s="273" t="s">
        <v>194</v>
      </c>
      <c r="J84" s="273" t="s">
        <v>194</v>
      </c>
      <c r="K84" s="273" t="s">
        <v>194</v>
      </c>
      <c r="L84" s="273" t="s">
        <v>194</v>
      </c>
      <c r="M84" s="273" t="s">
        <v>194</v>
      </c>
      <c r="N84" s="273" t="s">
        <v>194</v>
      </c>
      <c r="O84" s="273">
        <v>228</v>
      </c>
      <c r="P84" s="273">
        <v>221</v>
      </c>
      <c r="Q84" s="273">
        <v>155</v>
      </c>
      <c r="R84" s="369">
        <v>160</v>
      </c>
      <c r="S84" s="196">
        <v>165</v>
      </c>
    </row>
    <row r="85" spans="1:19" ht="66" customHeight="1" x14ac:dyDescent="0.25">
      <c r="A85" s="44"/>
      <c r="B85" s="196">
        <v>15</v>
      </c>
      <c r="C85" s="196">
        <v>7</v>
      </c>
      <c r="D85" s="196">
        <v>8</v>
      </c>
      <c r="E85" s="356" t="s">
        <v>280</v>
      </c>
      <c r="F85" s="196" t="s">
        <v>228</v>
      </c>
      <c r="G85" s="196" t="s">
        <v>194</v>
      </c>
      <c r="H85" s="196" t="s">
        <v>194</v>
      </c>
      <c r="I85" s="196" t="s">
        <v>194</v>
      </c>
      <c r="J85" s="196" t="s">
        <v>194</v>
      </c>
      <c r="K85" s="196" t="s">
        <v>194</v>
      </c>
      <c r="L85" s="196" t="s">
        <v>194</v>
      </c>
      <c r="M85" s="196" t="s">
        <v>194</v>
      </c>
      <c r="N85" s="196" t="s">
        <v>194</v>
      </c>
      <c r="O85" s="196">
        <v>0</v>
      </c>
      <c r="P85" s="196">
        <v>0</v>
      </c>
      <c r="Q85" s="196" t="s">
        <v>281</v>
      </c>
      <c r="R85" s="202" t="s">
        <v>281</v>
      </c>
      <c r="S85" s="196" t="s">
        <v>281</v>
      </c>
    </row>
    <row r="86" spans="1:19" ht="66" customHeight="1" x14ac:dyDescent="0.25">
      <c r="A86" s="44"/>
      <c r="B86" s="196">
        <v>15</v>
      </c>
      <c r="C86" s="196">
        <v>7</v>
      </c>
      <c r="D86" s="196">
        <v>9</v>
      </c>
      <c r="E86" s="356" t="s">
        <v>466</v>
      </c>
      <c r="F86" s="196" t="s">
        <v>271</v>
      </c>
      <c r="G86" s="196" t="s">
        <v>194</v>
      </c>
      <c r="H86" s="196" t="s">
        <v>194</v>
      </c>
      <c r="I86" s="196" t="s">
        <v>194</v>
      </c>
      <c r="J86" s="196" t="s">
        <v>194</v>
      </c>
      <c r="K86" s="196" t="s">
        <v>194</v>
      </c>
      <c r="L86" s="196" t="s">
        <v>194</v>
      </c>
      <c r="M86" s="196" t="s">
        <v>194</v>
      </c>
      <c r="N86" s="196" t="s">
        <v>194</v>
      </c>
      <c r="O86" s="196" t="s">
        <v>194</v>
      </c>
      <c r="P86" s="231">
        <v>310626</v>
      </c>
      <c r="Q86" s="196">
        <v>312776.7</v>
      </c>
      <c r="R86" s="196">
        <v>333670.2</v>
      </c>
      <c r="S86" s="196">
        <v>353356.7</v>
      </c>
    </row>
    <row r="87" spans="1:19" ht="15.75" x14ac:dyDescent="0.25">
      <c r="A87" s="44"/>
      <c r="B87" s="370">
        <v>15</v>
      </c>
      <c r="C87" s="370">
        <v>8</v>
      </c>
      <c r="D87" s="371"/>
      <c r="E87" s="386" t="s">
        <v>282</v>
      </c>
      <c r="F87" s="421"/>
      <c r="G87" s="421"/>
      <c r="H87" s="421"/>
      <c r="I87" s="421"/>
      <c r="J87" s="421"/>
      <c r="K87" s="421"/>
      <c r="L87" s="421"/>
      <c r="M87" s="421"/>
      <c r="N87" s="421"/>
      <c r="O87" s="421"/>
      <c r="P87" s="421"/>
      <c r="Q87" s="421"/>
      <c r="R87" s="421"/>
      <c r="S87" s="422"/>
    </row>
    <row r="88" spans="1:19" ht="51" customHeight="1" x14ac:dyDescent="0.25">
      <c r="A88" s="44"/>
      <c r="B88" s="273">
        <v>15</v>
      </c>
      <c r="C88" s="273">
        <v>8</v>
      </c>
      <c r="D88" s="273">
        <v>1</v>
      </c>
      <c r="E88" s="359" t="s">
        <v>283</v>
      </c>
      <c r="F88" s="273" t="s">
        <v>228</v>
      </c>
      <c r="G88" s="273" t="s">
        <v>194</v>
      </c>
      <c r="H88" s="273" t="s">
        <v>194</v>
      </c>
      <c r="I88" s="273" t="s">
        <v>194</v>
      </c>
      <c r="J88" s="273" t="s">
        <v>194</v>
      </c>
      <c r="K88" s="273" t="s">
        <v>194</v>
      </c>
      <c r="L88" s="273">
        <v>377</v>
      </c>
      <c r="M88" s="273">
        <v>433</v>
      </c>
      <c r="N88" s="273">
        <v>3410</v>
      </c>
      <c r="O88" s="273">
        <v>557</v>
      </c>
      <c r="P88" s="273">
        <v>1350</v>
      </c>
      <c r="Q88" s="273">
        <v>605</v>
      </c>
      <c r="R88" s="369">
        <v>665</v>
      </c>
      <c r="S88" s="196">
        <v>665</v>
      </c>
    </row>
    <row r="89" spans="1:19" ht="64.5" customHeight="1" x14ac:dyDescent="0.25">
      <c r="A89" s="44"/>
      <c r="B89" s="196">
        <v>15</v>
      </c>
      <c r="C89" s="196">
        <v>8</v>
      </c>
      <c r="D89" s="196">
        <v>2</v>
      </c>
      <c r="E89" s="356" t="s">
        <v>284</v>
      </c>
      <c r="F89" s="196" t="s">
        <v>228</v>
      </c>
      <c r="G89" s="196" t="s">
        <v>194</v>
      </c>
      <c r="H89" s="196" t="s">
        <v>194</v>
      </c>
      <c r="I89" s="196" t="s">
        <v>194</v>
      </c>
      <c r="J89" s="196" t="s">
        <v>194</v>
      </c>
      <c r="K89" s="196" t="s">
        <v>194</v>
      </c>
      <c r="L89" s="196">
        <v>200</v>
      </c>
      <c r="M89" s="196">
        <v>371</v>
      </c>
      <c r="N89" s="196">
        <v>351</v>
      </c>
      <c r="O89" s="196">
        <v>332</v>
      </c>
      <c r="P89" s="196">
        <v>167</v>
      </c>
      <c r="Q89" s="196">
        <v>170</v>
      </c>
      <c r="R89" s="202">
        <v>320</v>
      </c>
      <c r="S89" s="196">
        <v>320</v>
      </c>
    </row>
    <row r="90" spans="1:19" ht="15.75" x14ac:dyDescent="0.25">
      <c r="B90" s="423" t="s">
        <v>285</v>
      </c>
      <c r="C90" s="424"/>
      <c r="D90" s="424"/>
      <c r="E90" s="424"/>
      <c r="F90" s="424"/>
      <c r="G90" s="424"/>
      <c r="H90" s="424"/>
      <c r="I90" s="424"/>
      <c r="J90" s="424"/>
      <c r="K90" s="424"/>
      <c r="L90" s="424"/>
      <c r="M90" s="424"/>
      <c r="N90" s="424"/>
      <c r="O90" s="424"/>
      <c r="P90" s="424"/>
      <c r="Q90" s="424"/>
      <c r="R90" s="424"/>
      <c r="S90" s="425"/>
    </row>
    <row r="91" spans="1:19" ht="15.75" x14ac:dyDescent="0.25">
      <c r="B91" s="45"/>
      <c r="C91" s="45"/>
      <c r="D91" s="46"/>
      <c r="E91" s="47"/>
      <c r="F91" s="48"/>
      <c r="G91" s="49"/>
      <c r="H91" s="50"/>
      <c r="I91" s="50"/>
      <c r="J91" s="51"/>
      <c r="K91" s="51"/>
      <c r="L91" s="51"/>
      <c r="M91" s="52"/>
      <c r="N91" s="53"/>
      <c r="O91" s="53"/>
      <c r="P91" s="53"/>
      <c r="Q91" s="53"/>
      <c r="R91" s="53"/>
      <c r="S91" s="7"/>
    </row>
    <row r="92" spans="1:19" ht="15.75" x14ac:dyDescent="0.25">
      <c r="B92" s="1"/>
      <c r="C92" s="1"/>
      <c r="D92" s="2"/>
      <c r="E92" s="54"/>
      <c r="F92" s="55"/>
      <c r="G92" s="3"/>
      <c r="H92" s="4"/>
      <c r="I92" s="4"/>
      <c r="J92" s="5"/>
      <c r="K92" s="5"/>
      <c r="L92" s="5"/>
      <c r="M92" s="6"/>
      <c r="N92" s="7"/>
      <c r="O92" s="7"/>
      <c r="P92" s="7"/>
      <c r="Q92" s="7"/>
      <c r="R92" s="7"/>
      <c r="S92" s="7"/>
    </row>
  </sheetData>
  <mergeCells count="67">
    <mergeCell ref="E9:S9"/>
    <mergeCell ref="P1:S2"/>
    <mergeCell ref="P4:S4"/>
    <mergeCell ref="C7:Q7"/>
    <mergeCell ref="E8:K8"/>
    <mergeCell ref="P8:R8"/>
    <mergeCell ref="E10:S10"/>
    <mergeCell ref="E11:S11"/>
    <mergeCell ref="B12:C13"/>
    <mergeCell ref="D12:D14"/>
    <mergeCell ref="E12:E14"/>
    <mergeCell ref="F12:F14"/>
    <mergeCell ref="G12:S12"/>
    <mergeCell ref="E15:S15"/>
    <mergeCell ref="B16:B19"/>
    <mergeCell ref="C16:C19"/>
    <mergeCell ref="D16:D19"/>
    <mergeCell ref="E16:E19"/>
    <mergeCell ref="F16:F19"/>
    <mergeCell ref="G16:G19"/>
    <mergeCell ref="H16:H19"/>
    <mergeCell ref="I16:I19"/>
    <mergeCell ref="J16:J19"/>
    <mergeCell ref="Q16:Q19"/>
    <mergeCell ref="R16:R19"/>
    <mergeCell ref="S16:S19"/>
    <mergeCell ref="N16:N19"/>
    <mergeCell ref="O16:O19"/>
    <mergeCell ref="P16:P19"/>
    <mergeCell ref="K16:K19"/>
    <mergeCell ref="L16:L19"/>
    <mergeCell ref="M16:M19"/>
    <mergeCell ref="B20:B23"/>
    <mergeCell ref="C20:C23"/>
    <mergeCell ref="D20:D23"/>
    <mergeCell ref="E20:E23"/>
    <mergeCell ref="F20:F23"/>
    <mergeCell ref="E27:S27"/>
    <mergeCell ref="I20:I23"/>
    <mergeCell ref="J20:J23"/>
    <mergeCell ref="K20:K23"/>
    <mergeCell ref="L20:L23"/>
    <mergeCell ref="M20:M23"/>
    <mergeCell ref="N20:N23"/>
    <mergeCell ref="O20:O23"/>
    <mergeCell ref="P20:P23"/>
    <mergeCell ref="Q20:Q23"/>
    <mergeCell ref="R20:R23"/>
    <mergeCell ref="S20:S23"/>
    <mergeCell ref="G20:G23"/>
    <mergeCell ref="H20:H23"/>
    <mergeCell ref="B34:B36"/>
    <mergeCell ref="C34:C36"/>
    <mergeCell ref="D34:D36"/>
    <mergeCell ref="F34:F36"/>
    <mergeCell ref="B37:B39"/>
    <mergeCell ref="C37:C39"/>
    <mergeCell ref="D37:D39"/>
    <mergeCell ref="F37:F39"/>
    <mergeCell ref="E87:S87"/>
    <mergeCell ref="B90:S90"/>
    <mergeCell ref="E44:R44"/>
    <mergeCell ref="E47:S47"/>
    <mergeCell ref="E49:R49"/>
    <mergeCell ref="E52:S52"/>
    <mergeCell ref="E57:S57"/>
    <mergeCell ref="E77:S77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5"/>
  <sheetViews>
    <sheetView view="pageBreakPreview" topLeftCell="A34" zoomScaleNormal="100" zoomScaleSheetLayoutView="100" workbookViewId="0">
      <selection activeCell="H60" sqref="H60"/>
    </sheetView>
  </sheetViews>
  <sheetFormatPr defaultRowHeight="15.75" x14ac:dyDescent="0.25"/>
  <cols>
    <col min="1" max="1" width="7.140625" style="60" customWidth="1"/>
    <col min="2" max="2" width="5.5703125" style="64" customWidth="1"/>
    <col min="3" max="3" width="5.28515625" style="64" customWidth="1"/>
    <col min="4" max="4" width="5.5703125" style="65" customWidth="1"/>
    <col min="5" max="5" width="4.5703125" style="64" customWidth="1"/>
    <col min="6" max="6" width="36.28515625" style="60" customWidth="1"/>
    <col min="7" max="7" width="20.85546875" style="60" customWidth="1"/>
    <col min="8" max="8" width="16.28515625" style="60" customWidth="1"/>
    <col min="9" max="9" width="33.42578125" style="66" customWidth="1"/>
    <col min="10" max="10" width="25.5703125" style="67" customWidth="1"/>
    <col min="11" max="16384" width="9.140625" style="60"/>
  </cols>
  <sheetData>
    <row r="1" spans="2:10" ht="18.75" customHeight="1" x14ac:dyDescent="0.25">
      <c r="B1" s="56"/>
      <c r="C1" s="56"/>
      <c r="D1" s="57"/>
      <c r="E1" s="56"/>
      <c r="F1" s="37"/>
      <c r="G1" s="37"/>
      <c r="H1" s="38"/>
      <c r="I1" s="58"/>
      <c r="J1" s="59"/>
    </row>
    <row r="2" spans="2:10" ht="81" customHeight="1" x14ac:dyDescent="0.25">
      <c r="B2" s="56"/>
      <c r="C2" s="56"/>
      <c r="D2" s="57"/>
      <c r="E2" s="56"/>
      <c r="F2" s="37"/>
      <c r="G2" s="37"/>
      <c r="H2" s="38"/>
      <c r="I2" s="87" t="s">
        <v>476</v>
      </c>
      <c r="J2" s="94"/>
    </row>
    <row r="3" spans="2:10" ht="81" customHeight="1" x14ac:dyDescent="0.25">
      <c r="B3" s="56"/>
      <c r="C3" s="56"/>
      <c r="D3" s="57"/>
      <c r="E3" s="56"/>
      <c r="F3" s="37"/>
      <c r="G3" s="37"/>
      <c r="H3" s="38"/>
      <c r="I3" s="95" t="s">
        <v>286</v>
      </c>
      <c r="J3" s="96"/>
    </row>
    <row r="4" spans="2:10" ht="34.5" customHeight="1" x14ac:dyDescent="0.25">
      <c r="B4" s="56"/>
      <c r="C4" s="56"/>
      <c r="D4" s="57"/>
      <c r="E4" s="56"/>
      <c r="F4" s="37"/>
      <c r="G4" s="37"/>
      <c r="H4" s="38"/>
      <c r="I4" s="58"/>
      <c r="J4" s="61"/>
    </row>
    <row r="5" spans="2:10" ht="22.5" customHeight="1" x14ac:dyDescent="0.25">
      <c r="B5" s="56"/>
      <c r="C5" s="97" t="s">
        <v>287</v>
      </c>
      <c r="D5" s="97"/>
      <c r="E5" s="97"/>
      <c r="F5" s="97"/>
      <c r="G5" s="97"/>
      <c r="H5" s="97"/>
      <c r="I5" s="97"/>
      <c r="J5" s="61"/>
    </row>
    <row r="6" spans="2:10" ht="15" customHeight="1" x14ac:dyDescent="0.25">
      <c r="B6" s="56"/>
      <c r="C6" s="62"/>
      <c r="D6" s="62"/>
      <c r="E6" s="62"/>
      <c r="F6" s="62"/>
      <c r="G6" s="62"/>
      <c r="H6" s="62"/>
      <c r="I6" s="62"/>
      <c r="J6" s="61"/>
    </row>
    <row r="7" spans="2:10" ht="22.5" customHeight="1" x14ac:dyDescent="0.25">
      <c r="B7" s="56"/>
      <c r="C7" s="62"/>
      <c r="D7" s="62"/>
      <c r="E7" s="86" t="s">
        <v>150</v>
      </c>
      <c r="F7" s="98"/>
      <c r="G7" s="98"/>
      <c r="H7" s="98"/>
      <c r="I7" s="98"/>
      <c r="J7" s="98"/>
    </row>
    <row r="8" spans="2:10" ht="22.5" customHeight="1" x14ac:dyDescent="0.25">
      <c r="B8" s="56"/>
      <c r="C8" s="62"/>
      <c r="D8" s="62"/>
      <c r="E8" s="99" t="s">
        <v>140</v>
      </c>
      <c r="F8" s="99"/>
      <c r="G8" s="99"/>
      <c r="H8" s="99"/>
      <c r="I8" s="99"/>
      <c r="J8" s="99"/>
    </row>
    <row r="9" spans="2:10" ht="15.75" customHeight="1" x14ac:dyDescent="0.25">
      <c r="B9" s="63"/>
      <c r="C9" s="63"/>
      <c r="D9" s="61"/>
      <c r="E9" s="63"/>
      <c r="F9" s="35"/>
      <c r="G9" s="35"/>
      <c r="H9" s="38"/>
      <c r="I9" s="58"/>
      <c r="J9" s="59"/>
    </row>
    <row r="10" spans="2:10" ht="15.75" customHeight="1" x14ac:dyDescent="0.25">
      <c r="B10" s="116" t="s">
        <v>0</v>
      </c>
      <c r="C10" s="116"/>
      <c r="D10" s="116"/>
      <c r="E10" s="116"/>
      <c r="F10" s="117" t="s">
        <v>288</v>
      </c>
      <c r="G10" s="187" t="s">
        <v>289</v>
      </c>
      <c r="H10" s="118" t="s">
        <v>290</v>
      </c>
      <c r="I10" s="207" t="s">
        <v>291</v>
      </c>
      <c r="J10" s="344" t="s">
        <v>24</v>
      </c>
    </row>
    <row r="11" spans="2:10" ht="51" customHeight="1" x14ac:dyDescent="0.25">
      <c r="B11" s="116"/>
      <c r="C11" s="116"/>
      <c r="D11" s="116"/>
      <c r="E11" s="116"/>
      <c r="F11" s="121"/>
      <c r="G11" s="187"/>
      <c r="H11" s="345"/>
      <c r="I11" s="228"/>
      <c r="J11" s="344"/>
    </row>
    <row r="12" spans="2:10" ht="57.75" customHeight="1" x14ac:dyDescent="0.25">
      <c r="B12" s="125" t="s">
        <v>2</v>
      </c>
      <c r="C12" s="125" t="s">
        <v>3</v>
      </c>
      <c r="D12" s="217" t="s">
        <v>22</v>
      </c>
      <c r="E12" s="125" t="s">
        <v>23</v>
      </c>
      <c r="F12" s="121"/>
      <c r="G12" s="199"/>
      <c r="H12" s="345"/>
      <c r="I12" s="232"/>
      <c r="J12" s="344"/>
    </row>
    <row r="13" spans="2:10" ht="64.5" customHeight="1" x14ac:dyDescent="0.25">
      <c r="B13" s="273">
        <v>15</v>
      </c>
      <c r="C13" s="273">
        <v>1</v>
      </c>
      <c r="D13" s="214"/>
      <c r="E13" s="346"/>
      <c r="F13" s="347" t="s">
        <v>25</v>
      </c>
      <c r="G13" s="196" t="s">
        <v>26</v>
      </c>
      <c r="H13" s="196" t="s">
        <v>292</v>
      </c>
      <c r="I13" s="138" t="s">
        <v>293</v>
      </c>
      <c r="J13" s="348"/>
    </row>
    <row r="14" spans="2:10" ht="81.75" customHeight="1" thickBot="1" x14ac:dyDescent="0.3">
      <c r="B14" s="242">
        <v>15</v>
      </c>
      <c r="C14" s="301">
        <v>1</v>
      </c>
      <c r="D14" s="197" t="s">
        <v>27</v>
      </c>
      <c r="E14" s="301"/>
      <c r="F14" s="138" t="s">
        <v>294</v>
      </c>
      <c r="G14" s="349" t="s">
        <v>295</v>
      </c>
      <c r="H14" s="196" t="s">
        <v>172</v>
      </c>
      <c r="I14" s="138" t="s">
        <v>293</v>
      </c>
      <c r="J14" s="197"/>
    </row>
    <row r="15" spans="2:10" ht="79.5" thickBot="1" x14ac:dyDescent="0.3">
      <c r="B15" s="242">
        <v>15</v>
      </c>
      <c r="C15" s="301">
        <v>1</v>
      </c>
      <c r="D15" s="197" t="s">
        <v>28</v>
      </c>
      <c r="E15" s="301"/>
      <c r="F15" s="350" t="s">
        <v>296</v>
      </c>
      <c r="G15" s="349" t="s">
        <v>295</v>
      </c>
      <c r="H15" s="196" t="s">
        <v>172</v>
      </c>
      <c r="I15" s="138" t="s">
        <v>293</v>
      </c>
      <c r="J15" s="197"/>
    </row>
    <row r="16" spans="2:10" ht="78.75" x14ac:dyDescent="0.25">
      <c r="B16" s="242">
        <v>15</v>
      </c>
      <c r="C16" s="301">
        <v>1</v>
      </c>
      <c r="D16" s="197" t="s">
        <v>29</v>
      </c>
      <c r="E16" s="301"/>
      <c r="F16" s="138" t="s">
        <v>297</v>
      </c>
      <c r="G16" s="38" t="s">
        <v>295</v>
      </c>
      <c r="H16" s="196" t="s">
        <v>172</v>
      </c>
      <c r="I16" s="138" t="s">
        <v>293</v>
      </c>
      <c r="J16" s="197"/>
    </row>
    <row r="17" spans="2:10" ht="81.75" customHeight="1" x14ac:dyDescent="0.25">
      <c r="B17" s="242">
        <v>15</v>
      </c>
      <c r="C17" s="301">
        <v>1</v>
      </c>
      <c r="D17" s="197" t="s">
        <v>30</v>
      </c>
      <c r="E17" s="301"/>
      <c r="F17" s="138" t="s">
        <v>31</v>
      </c>
      <c r="G17" s="196" t="s">
        <v>26</v>
      </c>
      <c r="H17" s="196" t="s">
        <v>298</v>
      </c>
      <c r="I17" s="138" t="s">
        <v>299</v>
      </c>
      <c r="J17" s="197"/>
    </row>
    <row r="18" spans="2:10" x14ac:dyDescent="0.25">
      <c r="B18" s="144">
        <v>15</v>
      </c>
      <c r="C18" s="144">
        <v>1</v>
      </c>
      <c r="D18" s="351" t="s">
        <v>30</v>
      </c>
      <c r="E18" s="221">
        <v>1</v>
      </c>
      <c r="F18" s="207" t="s">
        <v>300</v>
      </c>
      <c r="G18" s="117" t="s">
        <v>26</v>
      </c>
      <c r="H18" s="117" t="s">
        <v>301</v>
      </c>
      <c r="I18" s="268" t="s">
        <v>302</v>
      </c>
      <c r="J18" s="222"/>
    </row>
    <row r="19" spans="2:10" x14ac:dyDescent="0.25">
      <c r="B19" s="225"/>
      <c r="C19" s="225"/>
      <c r="D19" s="352"/>
      <c r="E19" s="227"/>
      <c r="F19" s="228"/>
      <c r="G19" s="121"/>
      <c r="H19" s="121"/>
      <c r="I19" s="228"/>
      <c r="J19" s="229"/>
    </row>
    <row r="20" spans="2:10" x14ac:dyDescent="0.25">
      <c r="B20" s="225"/>
      <c r="C20" s="225"/>
      <c r="D20" s="352"/>
      <c r="E20" s="227"/>
      <c r="F20" s="228"/>
      <c r="G20" s="121"/>
      <c r="H20" s="121"/>
      <c r="I20" s="228"/>
      <c r="J20" s="229"/>
    </row>
    <row r="21" spans="2:10" ht="101.25" customHeight="1" x14ac:dyDescent="0.25">
      <c r="B21" s="260"/>
      <c r="C21" s="260"/>
      <c r="D21" s="255"/>
      <c r="E21" s="353"/>
      <c r="F21" s="232"/>
      <c r="G21" s="126"/>
      <c r="H21" s="126"/>
      <c r="I21" s="232"/>
      <c r="J21" s="233"/>
    </row>
    <row r="22" spans="2:10" ht="163.5" customHeight="1" x14ac:dyDescent="0.25">
      <c r="B22" s="242">
        <v>15</v>
      </c>
      <c r="C22" s="242">
        <v>1</v>
      </c>
      <c r="D22" s="243" t="s">
        <v>30</v>
      </c>
      <c r="E22" s="242">
        <v>2</v>
      </c>
      <c r="F22" s="138" t="s">
        <v>303</v>
      </c>
      <c r="G22" s="196" t="s">
        <v>26</v>
      </c>
      <c r="H22" s="196" t="s">
        <v>301</v>
      </c>
      <c r="I22" s="354" t="s">
        <v>304</v>
      </c>
      <c r="J22" s="197"/>
    </row>
    <row r="23" spans="2:10" ht="173.25" x14ac:dyDescent="0.25">
      <c r="B23" s="242">
        <v>15</v>
      </c>
      <c r="C23" s="242">
        <v>1</v>
      </c>
      <c r="D23" s="243" t="s">
        <v>30</v>
      </c>
      <c r="E23" s="243" t="s">
        <v>12</v>
      </c>
      <c r="F23" s="284" t="s">
        <v>305</v>
      </c>
      <c r="G23" s="196" t="s">
        <v>26</v>
      </c>
      <c r="H23" s="63" t="s">
        <v>306</v>
      </c>
      <c r="I23" s="138" t="s">
        <v>307</v>
      </c>
      <c r="J23" s="355"/>
    </row>
    <row r="24" spans="2:10" ht="112.5" customHeight="1" x14ac:dyDescent="0.25">
      <c r="B24" s="242">
        <v>15</v>
      </c>
      <c r="C24" s="242">
        <v>1</v>
      </c>
      <c r="D24" s="243" t="s">
        <v>30</v>
      </c>
      <c r="E24" s="243" t="s">
        <v>13</v>
      </c>
      <c r="F24" s="356" t="s">
        <v>308</v>
      </c>
      <c r="G24" s="196" t="s">
        <v>26</v>
      </c>
      <c r="H24" s="202" t="s">
        <v>506</v>
      </c>
      <c r="I24" s="138" t="s">
        <v>309</v>
      </c>
      <c r="J24" s="354" t="s">
        <v>32</v>
      </c>
    </row>
    <row r="25" spans="2:10" ht="144" customHeight="1" x14ac:dyDescent="0.25">
      <c r="B25" s="242">
        <v>15</v>
      </c>
      <c r="C25" s="242">
        <v>1</v>
      </c>
      <c r="D25" s="243" t="s">
        <v>30</v>
      </c>
      <c r="E25" s="243" t="s">
        <v>14</v>
      </c>
      <c r="F25" s="138" t="s">
        <v>310</v>
      </c>
      <c r="G25" s="196" t="s">
        <v>26</v>
      </c>
      <c r="H25" s="202" t="s">
        <v>507</v>
      </c>
      <c r="I25" s="138" t="s">
        <v>33</v>
      </c>
      <c r="J25" s="354" t="s">
        <v>32</v>
      </c>
    </row>
    <row r="26" spans="2:10" ht="111.75" customHeight="1" x14ac:dyDescent="0.25">
      <c r="B26" s="242">
        <v>15</v>
      </c>
      <c r="C26" s="242">
        <v>1</v>
      </c>
      <c r="D26" s="243" t="s">
        <v>30</v>
      </c>
      <c r="E26" s="243" t="s">
        <v>15</v>
      </c>
      <c r="F26" s="138" t="s">
        <v>312</v>
      </c>
      <c r="G26" s="196" t="s">
        <v>26</v>
      </c>
      <c r="H26" s="196" t="s">
        <v>487</v>
      </c>
      <c r="I26" s="354" t="s">
        <v>314</v>
      </c>
      <c r="J26" s="354" t="s">
        <v>315</v>
      </c>
    </row>
    <row r="27" spans="2:10" ht="66" customHeight="1" x14ac:dyDescent="0.25">
      <c r="B27" s="242">
        <v>15</v>
      </c>
      <c r="C27" s="242">
        <v>1</v>
      </c>
      <c r="D27" s="243" t="s">
        <v>30</v>
      </c>
      <c r="E27" s="243" t="s">
        <v>16</v>
      </c>
      <c r="F27" s="138" t="s">
        <v>316</v>
      </c>
      <c r="G27" s="196" t="s">
        <v>26</v>
      </c>
      <c r="H27" s="196" t="s">
        <v>487</v>
      </c>
      <c r="I27" s="138" t="s">
        <v>317</v>
      </c>
      <c r="J27" s="354" t="s">
        <v>32</v>
      </c>
    </row>
    <row r="28" spans="2:10" ht="112.5" customHeight="1" x14ac:dyDescent="0.25">
      <c r="B28" s="242">
        <v>15</v>
      </c>
      <c r="C28" s="242">
        <v>1</v>
      </c>
      <c r="D28" s="243" t="s">
        <v>30</v>
      </c>
      <c r="E28" s="243" t="s">
        <v>17</v>
      </c>
      <c r="F28" s="138" t="s">
        <v>34</v>
      </c>
      <c r="G28" s="196" t="s">
        <v>26</v>
      </c>
      <c r="H28" s="196" t="s">
        <v>318</v>
      </c>
      <c r="I28" s="83" t="s">
        <v>35</v>
      </c>
      <c r="J28" s="354" t="s">
        <v>477</v>
      </c>
    </row>
    <row r="29" spans="2:10" ht="115.5" customHeight="1" x14ac:dyDescent="0.25">
      <c r="B29" s="242">
        <v>15</v>
      </c>
      <c r="C29" s="242">
        <v>1</v>
      </c>
      <c r="D29" s="243" t="s">
        <v>30</v>
      </c>
      <c r="E29" s="243" t="s">
        <v>18</v>
      </c>
      <c r="F29" s="138" t="s">
        <v>36</v>
      </c>
      <c r="G29" s="196" t="s">
        <v>26</v>
      </c>
      <c r="H29" s="202" t="s">
        <v>318</v>
      </c>
      <c r="I29" s="138" t="s">
        <v>37</v>
      </c>
      <c r="J29" s="354" t="s">
        <v>477</v>
      </c>
    </row>
    <row r="30" spans="2:10" ht="78.75" customHeight="1" x14ac:dyDescent="0.25">
      <c r="B30" s="242">
        <v>15</v>
      </c>
      <c r="C30" s="242">
        <v>1</v>
      </c>
      <c r="D30" s="243" t="s">
        <v>30</v>
      </c>
      <c r="E30" s="243" t="s">
        <v>19</v>
      </c>
      <c r="F30" s="138" t="s">
        <v>38</v>
      </c>
      <c r="G30" s="196" t="s">
        <v>26</v>
      </c>
      <c r="H30" s="202" t="s">
        <v>318</v>
      </c>
      <c r="I30" s="138" t="s">
        <v>37</v>
      </c>
      <c r="J30" s="354" t="s">
        <v>477</v>
      </c>
    </row>
    <row r="31" spans="2:10" ht="81.75" customHeight="1" x14ac:dyDescent="0.25">
      <c r="B31" s="242">
        <v>15</v>
      </c>
      <c r="C31" s="242">
        <v>1</v>
      </c>
      <c r="D31" s="243" t="s">
        <v>319</v>
      </c>
      <c r="E31" s="243"/>
      <c r="F31" s="83" t="s">
        <v>320</v>
      </c>
      <c r="G31" s="196" t="s">
        <v>26</v>
      </c>
      <c r="H31" s="196" t="s">
        <v>172</v>
      </c>
      <c r="I31" s="83" t="s">
        <v>321</v>
      </c>
      <c r="J31" s="197"/>
    </row>
    <row r="32" spans="2:10" ht="81.75" customHeight="1" x14ac:dyDescent="0.25">
      <c r="B32" s="242">
        <v>15</v>
      </c>
      <c r="C32" s="242">
        <v>1</v>
      </c>
      <c r="D32" s="243" t="s">
        <v>39</v>
      </c>
      <c r="E32" s="243"/>
      <c r="F32" s="138" t="s">
        <v>322</v>
      </c>
      <c r="G32" s="196" t="s">
        <v>26</v>
      </c>
      <c r="H32" s="196" t="s">
        <v>323</v>
      </c>
      <c r="I32" s="354" t="s">
        <v>324</v>
      </c>
      <c r="J32" s="197"/>
    </row>
    <row r="33" spans="2:10" ht="82.5" customHeight="1" x14ac:dyDescent="0.25">
      <c r="B33" s="242">
        <v>15</v>
      </c>
      <c r="C33" s="242">
        <v>1</v>
      </c>
      <c r="D33" s="243" t="s">
        <v>39</v>
      </c>
      <c r="E33" s="243" t="s">
        <v>10</v>
      </c>
      <c r="F33" s="83" t="s">
        <v>325</v>
      </c>
      <c r="G33" s="273" t="s">
        <v>26</v>
      </c>
      <c r="H33" s="63" t="s">
        <v>489</v>
      </c>
      <c r="I33" s="357" t="s">
        <v>324</v>
      </c>
      <c r="J33" s="197"/>
    </row>
    <row r="34" spans="2:10" ht="66.75" customHeight="1" x14ac:dyDescent="0.25">
      <c r="B34" s="254">
        <v>15</v>
      </c>
      <c r="C34" s="254">
        <v>1</v>
      </c>
      <c r="D34" s="255" t="s">
        <v>39</v>
      </c>
      <c r="E34" s="358" t="s">
        <v>11</v>
      </c>
      <c r="F34" s="359" t="s">
        <v>326</v>
      </c>
      <c r="G34" s="273" t="s">
        <v>26</v>
      </c>
      <c r="H34" s="273" t="s">
        <v>327</v>
      </c>
      <c r="I34" s="359" t="s">
        <v>324</v>
      </c>
      <c r="J34" s="81"/>
    </row>
    <row r="35" spans="2:10" ht="66" customHeight="1" x14ac:dyDescent="0.25">
      <c r="B35" s="242">
        <v>15</v>
      </c>
      <c r="C35" s="242">
        <v>1</v>
      </c>
      <c r="D35" s="243" t="s">
        <v>328</v>
      </c>
      <c r="E35" s="320"/>
      <c r="F35" s="356" t="s">
        <v>329</v>
      </c>
      <c r="G35" s="196" t="s">
        <v>26</v>
      </c>
      <c r="H35" s="196" t="s">
        <v>330</v>
      </c>
      <c r="I35" s="356" t="s">
        <v>331</v>
      </c>
      <c r="J35" s="360"/>
    </row>
    <row r="36" spans="2:10" ht="82.5" customHeight="1" x14ac:dyDescent="0.25">
      <c r="B36" s="242">
        <v>15</v>
      </c>
      <c r="C36" s="242">
        <v>1</v>
      </c>
      <c r="D36" s="243" t="s">
        <v>332</v>
      </c>
      <c r="E36" s="320"/>
      <c r="F36" s="356" t="s">
        <v>333</v>
      </c>
      <c r="G36" s="196" t="s">
        <v>26</v>
      </c>
      <c r="H36" s="196" t="s">
        <v>330</v>
      </c>
      <c r="I36" s="356" t="s">
        <v>334</v>
      </c>
      <c r="J36" s="81"/>
    </row>
    <row r="37" spans="2:10" ht="78" customHeight="1" x14ac:dyDescent="0.25">
      <c r="B37" s="242">
        <v>15</v>
      </c>
      <c r="C37" s="242">
        <v>1</v>
      </c>
      <c r="D37" s="243" t="s">
        <v>332</v>
      </c>
      <c r="E37" s="320" t="s">
        <v>10</v>
      </c>
      <c r="F37" s="359" t="s">
        <v>335</v>
      </c>
      <c r="G37" s="69" t="s">
        <v>26</v>
      </c>
      <c r="H37" s="273" t="s">
        <v>177</v>
      </c>
      <c r="I37" s="359" t="s">
        <v>336</v>
      </c>
      <c r="J37" s="81"/>
    </row>
    <row r="38" spans="2:10" ht="61.5" customHeight="1" x14ac:dyDescent="0.25">
      <c r="B38" s="262">
        <v>15</v>
      </c>
      <c r="C38" s="262">
        <v>1</v>
      </c>
      <c r="D38" s="257" t="s">
        <v>332</v>
      </c>
      <c r="E38" s="326" t="s">
        <v>11</v>
      </c>
      <c r="F38" s="356" t="s">
        <v>337</v>
      </c>
      <c r="G38" s="196" t="s">
        <v>26</v>
      </c>
      <c r="H38" s="196" t="s">
        <v>338</v>
      </c>
      <c r="I38" s="356" t="s">
        <v>336</v>
      </c>
      <c r="J38" s="360"/>
    </row>
    <row r="39" spans="2:10" ht="84.75" customHeight="1" x14ac:dyDescent="0.25">
      <c r="B39" s="262">
        <v>15</v>
      </c>
      <c r="C39" s="301">
        <v>1</v>
      </c>
      <c r="D39" s="197" t="s">
        <v>339</v>
      </c>
      <c r="E39" s="361"/>
      <c r="F39" s="359" t="s">
        <v>464</v>
      </c>
      <c r="G39" s="69" t="s">
        <v>26</v>
      </c>
      <c r="H39" s="273" t="s">
        <v>292</v>
      </c>
      <c r="I39" s="359" t="s">
        <v>340</v>
      </c>
      <c r="J39" s="81"/>
    </row>
    <row r="40" spans="2:10" ht="81.75" customHeight="1" x14ac:dyDescent="0.25">
      <c r="B40" s="262">
        <v>15</v>
      </c>
      <c r="C40" s="301">
        <v>1</v>
      </c>
      <c r="D40" s="197" t="s">
        <v>19</v>
      </c>
      <c r="E40" s="361"/>
      <c r="F40" s="356" t="s">
        <v>465</v>
      </c>
      <c r="G40" s="127" t="s">
        <v>26</v>
      </c>
      <c r="H40" s="196" t="s">
        <v>292</v>
      </c>
      <c r="I40" s="356" t="s">
        <v>341</v>
      </c>
      <c r="J40" s="360"/>
    </row>
    <row r="41" spans="2:10" ht="64.5" customHeight="1" x14ac:dyDescent="0.25">
      <c r="B41" s="262">
        <v>15</v>
      </c>
      <c r="C41" s="262">
        <v>1</v>
      </c>
      <c r="D41" s="257" t="s">
        <v>216</v>
      </c>
      <c r="E41" s="362"/>
      <c r="F41" s="359" t="s">
        <v>342</v>
      </c>
      <c r="G41" s="273" t="s">
        <v>26</v>
      </c>
      <c r="H41" s="273" t="s">
        <v>292</v>
      </c>
      <c r="I41" s="359" t="s">
        <v>341</v>
      </c>
      <c r="J41" s="363"/>
    </row>
    <row r="42" spans="2:10" ht="81" customHeight="1" x14ac:dyDescent="0.25">
      <c r="B42" s="262">
        <v>15</v>
      </c>
      <c r="C42" s="262">
        <v>1</v>
      </c>
      <c r="D42" s="257" t="s">
        <v>20</v>
      </c>
      <c r="E42" s="326"/>
      <c r="F42" s="154" t="s">
        <v>343</v>
      </c>
      <c r="G42" s="273" t="s">
        <v>26</v>
      </c>
      <c r="H42" s="273" t="s">
        <v>344</v>
      </c>
      <c r="I42" s="154" t="s">
        <v>345</v>
      </c>
      <c r="J42" s="354" t="s">
        <v>346</v>
      </c>
    </row>
    <row r="43" spans="2:10" ht="95.25" customHeight="1" x14ac:dyDescent="0.25">
      <c r="B43" s="262">
        <v>15</v>
      </c>
      <c r="C43" s="262">
        <v>1</v>
      </c>
      <c r="D43" s="257" t="s">
        <v>20</v>
      </c>
      <c r="E43" s="326" t="s">
        <v>10</v>
      </c>
      <c r="F43" s="356" t="s">
        <v>154</v>
      </c>
      <c r="G43" s="196" t="s">
        <v>26</v>
      </c>
      <c r="H43" s="196" t="s">
        <v>508</v>
      </c>
      <c r="I43" s="356" t="s">
        <v>345</v>
      </c>
      <c r="J43" s="360"/>
    </row>
    <row r="44" spans="2:10" ht="84" customHeight="1" x14ac:dyDescent="0.25">
      <c r="B44" s="262">
        <v>15</v>
      </c>
      <c r="C44" s="262">
        <v>1</v>
      </c>
      <c r="D44" s="257" t="s">
        <v>20</v>
      </c>
      <c r="E44" s="362">
        <v>2</v>
      </c>
      <c r="F44" s="356" t="s">
        <v>40</v>
      </c>
      <c r="G44" s="196" t="s">
        <v>26</v>
      </c>
      <c r="H44" s="196" t="s">
        <v>347</v>
      </c>
      <c r="I44" s="356" t="s">
        <v>348</v>
      </c>
      <c r="J44" s="81"/>
    </row>
    <row r="45" spans="2:10" ht="156.75" customHeight="1" x14ac:dyDescent="0.25">
      <c r="B45" s="262">
        <v>15</v>
      </c>
      <c r="C45" s="262">
        <v>1</v>
      </c>
      <c r="D45" s="257" t="s">
        <v>20</v>
      </c>
      <c r="E45" s="326" t="s">
        <v>12</v>
      </c>
      <c r="F45" s="138" t="s">
        <v>349</v>
      </c>
      <c r="G45" s="196" t="s">
        <v>26</v>
      </c>
      <c r="H45" s="196" t="s">
        <v>313</v>
      </c>
      <c r="I45" s="356" t="s">
        <v>345</v>
      </c>
      <c r="J45" s="364" t="s">
        <v>350</v>
      </c>
    </row>
    <row r="46" spans="2:10" ht="144.75" customHeight="1" x14ac:dyDescent="0.25">
      <c r="B46" s="262">
        <v>15</v>
      </c>
      <c r="C46" s="262">
        <v>1</v>
      </c>
      <c r="D46" s="257" t="s">
        <v>20</v>
      </c>
      <c r="E46" s="326" t="s">
        <v>13</v>
      </c>
      <c r="F46" s="138" t="s">
        <v>141</v>
      </c>
      <c r="G46" s="196" t="s">
        <v>26</v>
      </c>
      <c r="H46" s="196" t="s">
        <v>7</v>
      </c>
      <c r="I46" s="356" t="s">
        <v>351</v>
      </c>
      <c r="J46" s="364" t="s">
        <v>352</v>
      </c>
    </row>
    <row r="47" spans="2:10" ht="100.5" customHeight="1" x14ac:dyDescent="0.25">
      <c r="B47" s="262">
        <v>15</v>
      </c>
      <c r="C47" s="262">
        <v>1</v>
      </c>
      <c r="D47" s="257" t="s">
        <v>256</v>
      </c>
      <c r="E47" s="326"/>
      <c r="F47" s="356" t="s">
        <v>353</v>
      </c>
      <c r="G47" s="196" t="s">
        <v>26</v>
      </c>
      <c r="H47" s="196" t="s">
        <v>327</v>
      </c>
      <c r="I47" s="356" t="s">
        <v>348</v>
      </c>
      <c r="J47" s="364" t="s">
        <v>468</v>
      </c>
    </row>
    <row r="48" spans="2:10" ht="78.75" customHeight="1" x14ac:dyDescent="0.25">
      <c r="B48" s="262">
        <v>15</v>
      </c>
      <c r="C48" s="262">
        <v>1</v>
      </c>
      <c r="D48" s="257" t="s">
        <v>21</v>
      </c>
      <c r="E48" s="326"/>
      <c r="F48" s="359" t="s">
        <v>354</v>
      </c>
      <c r="G48" s="273" t="s">
        <v>26</v>
      </c>
      <c r="H48" s="273" t="s">
        <v>327</v>
      </c>
      <c r="I48" s="359" t="s">
        <v>348</v>
      </c>
      <c r="J48" s="364" t="s">
        <v>468</v>
      </c>
    </row>
    <row r="49" spans="2:10" ht="84.75" customHeight="1" x14ac:dyDescent="0.25">
      <c r="B49" s="262">
        <v>15</v>
      </c>
      <c r="C49" s="262">
        <v>1</v>
      </c>
      <c r="D49" s="257" t="s">
        <v>259</v>
      </c>
      <c r="E49" s="326"/>
      <c r="F49" s="356" t="s">
        <v>355</v>
      </c>
      <c r="G49" s="196" t="s">
        <v>26</v>
      </c>
      <c r="H49" s="196" t="s">
        <v>327</v>
      </c>
      <c r="I49" s="356" t="s">
        <v>341</v>
      </c>
      <c r="J49" s="81"/>
    </row>
    <row r="50" spans="2:10" ht="128.25" customHeight="1" x14ac:dyDescent="0.25">
      <c r="B50" s="262">
        <v>15</v>
      </c>
      <c r="C50" s="262">
        <v>1</v>
      </c>
      <c r="D50" s="257" t="s">
        <v>261</v>
      </c>
      <c r="E50" s="326"/>
      <c r="F50" s="356" t="s">
        <v>356</v>
      </c>
      <c r="G50" s="196" t="s">
        <v>26</v>
      </c>
      <c r="H50" s="196" t="s">
        <v>311</v>
      </c>
      <c r="I50" s="356" t="s">
        <v>357</v>
      </c>
      <c r="J50" s="364" t="s">
        <v>358</v>
      </c>
    </row>
    <row r="51" spans="2:10" ht="114.75" customHeight="1" x14ac:dyDescent="0.25">
      <c r="B51" s="262">
        <v>15</v>
      </c>
      <c r="C51" s="262">
        <v>1</v>
      </c>
      <c r="D51" s="257" t="s">
        <v>359</v>
      </c>
      <c r="E51" s="326"/>
      <c r="F51" s="356" t="s">
        <v>360</v>
      </c>
      <c r="G51" s="356" t="s">
        <v>26</v>
      </c>
      <c r="H51" s="196" t="s">
        <v>479</v>
      </c>
      <c r="I51" s="356" t="s">
        <v>362</v>
      </c>
      <c r="J51" s="364" t="s">
        <v>363</v>
      </c>
    </row>
    <row r="52" spans="2:10" ht="109.5" customHeight="1" x14ac:dyDescent="0.25">
      <c r="B52" s="262">
        <v>15</v>
      </c>
      <c r="C52" s="262">
        <v>1</v>
      </c>
      <c r="D52" s="257" t="s">
        <v>359</v>
      </c>
      <c r="E52" s="326" t="s">
        <v>10</v>
      </c>
      <c r="F52" s="359" t="s">
        <v>364</v>
      </c>
      <c r="G52" s="359" t="s">
        <v>26</v>
      </c>
      <c r="H52" s="273" t="s">
        <v>361</v>
      </c>
      <c r="I52" s="359" t="s">
        <v>362</v>
      </c>
      <c r="J52" s="81"/>
    </row>
    <row r="53" spans="2:10" ht="110.25" x14ac:dyDescent="0.25">
      <c r="B53" s="262"/>
      <c r="C53" s="262"/>
      <c r="D53" s="257"/>
      <c r="E53" s="326"/>
      <c r="F53" s="356" t="s">
        <v>365</v>
      </c>
      <c r="G53" s="356" t="s">
        <v>26</v>
      </c>
      <c r="H53" s="196" t="s">
        <v>361</v>
      </c>
      <c r="I53" s="356" t="s">
        <v>362</v>
      </c>
      <c r="J53" s="81"/>
    </row>
    <row r="54" spans="2:10" ht="126.75" customHeight="1" x14ac:dyDescent="0.25">
      <c r="B54" s="262">
        <v>15</v>
      </c>
      <c r="C54" s="262">
        <v>2</v>
      </c>
      <c r="D54" s="257"/>
      <c r="E54" s="326"/>
      <c r="F54" s="154" t="s">
        <v>41</v>
      </c>
      <c r="G54" s="273" t="s">
        <v>26</v>
      </c>
      <c r="H54" s="273" t="s">
        <v>366</v>
      </c>
      <c r="I54" s="359" t="s">
        <v>367</v>
      </c>
      <c r="J54" s="81"/>
    </row>
    <row r="55" spans="2:10" ht="162" customHeight="1" x14ac:dyDescent="0.25">
      <c r="B55" s="262">
        <v>15</v>
      </c>
      <c r="C55" s="262">
        <v>2</v>
      </c>
      <c r="D55" s="257" t="s">
        <v>27</v>
      </c>
      <c r="E55" s="326"/>
      <c r="F55" s="365" t="s">
        <v>368</v>
      </c>
      <c r="G55" s="273" t="s">
        <v>295</v>
      </c>
      <c r="H55" s="273" t="s">
        <v>172</v>
      </c>
      <c r="I55" s="359" t="s">
        <v>369</v>
      </c>
      <c r="J55" s="366"/>
    </row>
    <row r="56" spans="2:10" ht="144" customHeight="1" x14ac:dyDescent="0.25">
      <c r="B56" s="262">
        <v>15</v>
      </c>
      <c r="C56" s="262">
        <v>2</v>
      </c>
      <c r="D56" s="257" t="s">
        <v>28</v>
      </c>
      <c r="E56" s="326"/>
      <c r="F56" s="356" t="s">
        <v>42</v>
      </c>
      <c r="G56" s="196" t="s">
        <v>26</v>
      </c>
      <c r="H56" s="196" t="s">
        <v>366</v>
      </c>
      <c r="I56" s="356" t="s">
        <v>367</v>
      </c>
      <c r="J56" s="81"/>
    </row>
    <row r="57" spans="2:10" ht="219.75" customHeight="1" x14ac:dyDescent="0.25">
      <c r="B57" s="262">
        <v>15</v>
      </c>
      <c r="C57" s="262">
        <v>2</v>
      </c>
      <c r="D57" s="257" t="s">
        <v>28</v>
      </c>
      <c r="E57" s="326" t="s">
        <v>10</v>
      </c>
      <c r="F57" s="138" t="s">
        <v>370</v>
      </c>
      <c r="G57" s="196" t="s">
        <v>26</v>
      </c>
      <c r="H57" s="196" t="s">
        <v>371</v>
      </c>
      <c r="I57" s="356" t="s">
        <v>372</v>
      </c>
      <c r="J57" s="81"/>
    </row>
    <row r="58" spans="2:10" ht="129" customHeight="1" x14ac:dyDescent="0.25">
      <c r="B58" s="262">
        <v>15</v>
      </c>
      <c r="C58" s="262">
        <v>2</v>
      </c>
      <c r="D58" s="326" t="s">
        <v>28</v>
      </c>
      <c r="E58" s="326" t="s">
        <v>11</v>
      </c>
      <c r="F58" s="356" t="s">
        <v>373</v>
      </c>
      <c r="G58" s="196" t="s">
        <v>26</v>
      </c>
      <c r="H58" s="196" t="s">
        <v>371</v>
      </c>
      <c r="I58" s="356" t="s">
        <v>374</v>
      </c>
      <c r="J58" s="81"/>
    </row>
    <row r="59" spans="2:10" ht="319.5" customHeight="1" x14ac:dyDescent="0.25">
      <c r="B59" s="262">
        <v>15</v>
      </c>
      <c r="C59" s="262">
        <v>2</v>
      </c>
      <c r="D59" s="326" t="s">
        <v>28</v>
      </c>
      <c r="E59" s="326" t="s">
        <v>12</v>
      </c>
      <c r="F59" s="356" t="s">
        <v>375</v>
      </c>
      <c r="G59" s="196" t="s">
        <v>26</v>
      </c>
      <c r="H59" s="196" t="s">
        <v>344</v>
      </c>
      <c r="I59" s="356" t="s">
        <v>376</v>
      </c>
      <c r="J59" s="364" t="s">
        <v>43</v>
      </c>
    </row>
    <row r="60" spans="2:10" ht="220.5" x14ac:dyDescent="0.25">
      <c r="B60" s="262">
        <v>15</v>
      </c>
      <c r="C60" s="262">
        <v>2</v>
      </c>
      <c r="D60" s="326" t="s">
        <v>28</v>
      </c>
      <c r="E60" s="326" t="s">
        <v>13</v>
      </c>
      <c r="F60" s="356" t="s">
        <v>467</v>
      </c>
      <c r="G60" s="196" t="s">
        <v>26</v>
      </c>
      <c r="H60" s="196" t="s">
        <v>490</v>
      </c>
      <c r="I60" s="356" t="s">
        <v>377</v>
      </c>
      <c r="J60" s="364" t="s">
        <v>469</v>
      </c>
    </row>
    <row r="61" spans="2:10" ht="88.5" customHeight="1" x14ac:dyDescent="0.25">
      <c r="B61" s="262">
        <v>15</v>
      </c>
      <c r="C61" s="262">
        <v>3</v>
      </c>
      <c r="D61" s="326"/>
      <c r="E61" s="326"/>
      <c r="F61" s="138" t="s">
        <v>44</v>
      </c>
      <c r="G61" s="196" t="s">
        <v>26</v>
      </c>
      <c r="H61" s="196" t="s">
        <v>292</v>
      </c>
      <c r="I61" s="356" t="s">
        <v>378</v>
      </c>
      <c r="J61" s="81"/>
    </row>
    <row r="62" spans="2:10" ht="78.75" x14ac:dyDescent="0.25">
      <c r="B62" s="262">
        <v>15</v>
      </c>
      <c r="C62" s="262">
        <v>3</v>
      </c>
      <c r="D62" s="326" t="s">
        <v>27</v>
      </c>
      <c r="E62" s="326"/>
      <c r="F62" s="359" t="s">
        <v>379</v>
      </c>
      <c r="G62" s="273" t="s">
        <v>26</v>
      </c>
      <c r="H62" s="273" t="s">
        <v>292</v>
      </c>
      <c r="I62" s="359" t="s">
        <v>461</v>
      </c>
      <c r="J62" s="364" t="s">
        <v>470</v>
      </c>
    </row>
    <row r="63" spans="2:10" ht="110.25" x14ac:dyDescent="0.25">
      <c r="B63" s="262">
        <v>15</v>
      </c>
      <c r="C63" s="262">
        <v>4</v>
      </c>
      <c r="D63" s="326"/>
      <c r="E63" s="326"/>
      <c r="F63" s="356" t="s">
        <v>45</v>
      </c>
      <c r="G63" s="196" t="s">
        <v>26</v>
      </c>
      <c r="H63" s="196" t="s">
        <v>491</v>
      </c>
      <c r="I63" s="356" t="s">
        <v>380</v>
      </c>
      <c r="J63" s="81"/>
    </row>
    <row r="64" spans="2:10" ht="157.5" customHeight="1" x14ac:dyDescent="0.25">
      <c r="B64" s="262">
        <v>15</v>
      </c>
      <c r="C64" s="262">
        <v>4</v>
      </c>
      <c r="D64" s="326" t="s">
        <v>27</v>
      </c>
      <c r="E64" s="326"/>
      <c r="F64" s="356" t="s">
        <v>381</v>
      </c>
      <c r="G64" s="196" t="s">
        <v>26</v>
      </c>
      <c r="H64" s="196">
        <v>2013</v>
      </c>
      <c r="I64" s="356" t="s">
        <v>382</v>
      </c>
      <c r="J64" s="81"/>
    </row>
    <row r="65" spans="2:10" ht="94.5" customHeight="1" x14ac:dyDescent="0.25">
      <c r="B65" s="262">
        <v>15</v>
      </c>
      <c r="C65" s="262">
        <v>4</v>
      </c>
      <c r="D65" s="326" t="s">
        <v>28</v>
      </c>
      <c r="E65" s="326"/>
      <c r="F65" s="359" t="s">
        <v>46</v>
      </c>
      <c r="G65" s="273" t="s">
        <v>26</v>
      </c>
      <c r="H65" s="273" t="s">
        <v>492</v>
      </c>
      <c r="I65" s="359" t="s">
        <v>383</v>
      </c>
      <c r="J65" s="364" t="s">
        <v>471</v>
      </c>
    </row>
    <row r="66" spans="2:10" ht="78.75" x14ac:dyDescent="0.25">
      <c r="B66" s="262">
        <v>15</v>
      </c>
      <c r="C66" s="262">
        <v>4</v>
      </c>
      <c r="D66" s="326" t="s">
        <v>28</v>
      </c>
      <c r="E66" s="326" t="s">
        <v>10</v>
      </c>
      <c r="F66" s="359" t="s">
        <v>384</v>
      </c>
      <c r="G66" s="273" t="s">
        <v>26</v>
      </c>
      <c r="H66" s="273" t="s">
        <v>492</v>
      </c>
      <c r="I66" s="359" t="s">
        <v>385</v>
      </c>
      <c r="J66" s="81"/>
    </row>
    <row r="67" spans="2:10" ht="78.75" x14ac:dyDescent="0.25">
      <c r="B67" s="262">
        <v>15</v>
      </c>
      <c r="C67" s="262">
        <v>5</v>
      </c>
      <c r="D67" s="326"/>
      <c r="E67" s="326"/>
      <c r="F67" s="356" t="s">
        <v>47</v>
      </c>
      <c r="G67" s="196" t="s">
        <v>26</v>
      </c>
      <c r="H67" s="196" t="s">
        <v>292</v>
      </c>
      <c r="I67" s="356" t="s">
        <v>386</v>
      </c>
      <c r="J67" s="81"/>
    </row>
    <row r="68" spans="2:10" ht="78.75" x14ac:dyDescent="0.25">
      <c r="B68" s="262">
        <v>15</v>
      </c>
      <c r="C68" s="262">
        <v>5</v>
      </c>
      <c r="D68" s="326" t="s">
        <v>27</v>
      </c>
      <c r="E68" s="326"/>
      <c r="F68" s="356" t="s">
        <v>48</v>
      </c>
      <c r="G68" s="196" t="s">
        <v>26</v>
      </c>
      <c r="H68" s="196" t="s">
        <v>292</v>
      </c>
      <c r="I68" s="356" t="s">
        <v>386</v>
      </c>
      <c r="J68" s="364" t="s">
        <v>387</v>
      </c>
    </row>
    <row r="69" spans="2:10" ht="78.75" x14ac:dyDescent="0.25">
      <c r="B69" s="262">
        <v>15</v>
      </c>
      <c r="C69" s="262">
        <v>5</v>
      </c>
      <c r="D69" s="326" t="s">
        <v>28</v>
      </c>
      <c r="E69" s="326"/>
      <c r="F69" s="356" t="s">
        <v>388</v>
      </c>
      <c r="G69" s="196" t="s">
        <v>26</v>
      </c>
      <c r="H69" s="196" t="s">
        <v>389</v>
      </c>
      <c r="I69" s="356" t="s">
        <v>390</v>
      </c>
      <c r="J69" s="81"/>
    </row>
    <row r="70" spans="2:10" ht="66.75" customHeight="1" x14ac:dyDescent="0.25">
      <c r="B70" s="262">
        <v>15</v>
      </c>
      <c r="C70" s="262">
        <v>5</v>
      </c>
      <c r="D70" s="326" t="s">
        <v>29</v>
      </c>
      <c r="E70" s="326"/>
      <c r="F70" s="359" t="s">
        <v>391</v>
      </c>
      <c r="G70" s="273" t="s">
        <v>26</v>
      </c>
      <c r="H70" s="273" t="s">
        <v>389</v>
      </c>
      <c r="I70" s="359" t="s">
        <v>392</v>
      </c>
      <c r="J70" s="81"/>
    </row>
    <row r="71" spans="2:10" ht="95.25" customHeight="1" x14ac:dyDescent="0.25">
      <c r="B71" s="262">
        <v>15</v>
      </c>
      <c r="C71" s="262">
        <v>5</v>
      </c>
      <c r="D71" s="326" t="s">
        <v>30</v>
      </c>
      <c r="E71" s="326"/>
      <c r="F71" s="356" t="s">
        <v>393</v>
      </c>
      <c r="G71" s="196" t="s">
        <v>26</v>
      </c>
      <c r="H71" s="196" t="s">
        <v>292</v>
      </c>
      <c r="I71" s="356" t="s">
        <v>394</v>
      </c>
      <c r="J71" s="81"/>
    </row>
    <row r="72" spans="2:10" ht="81" customHeight="1" x14ac:dyDescent="0.25">
      <c r="B72" s="262">
        <v>15</v>
      </c>
      <c r="C72" s="262">
        <v>5</v>
      </c>
      <c r="D72" s="326" t="s">
        <v>319</v>
      </c>
      <c r="E72" s="326"/>
      <c r="F72" s="359" t="s">
        <v>395</v>
      </c>
      <c r="G72" s="273" t="s">
        <v>26</v>
      </c>
      <c r="H72" s="273" t="s">
        <v>292</v>
      </c>
      <c r="I72" s="359" t="s">
        <v>394</v>
      </c>
      <c r="J72" s="363"/>
    </row>
    <row r="73" spans="2:10" ht="114" customHeight="1" x14ac:dyDescent="0.25">
      <c r="B73" s="262">
        <v>15</v>
      </c>
      <c r="C73" s="262">
        <v>5</v>
      </c>
      <c r="D73" s="326" t="s">
        <v>39</v>
      </c>
      <c r="E73" s="326"/>
      <c r="F73" s="356" t="s">
        <v>396</v>
      </c>
      <c r="G73" s="196" t="s">
        <v>26</v>
      </c>
      <c r="H73" s="196" t="s">
        <v>292</v>
      </c>
      <c r="I73" s="356" t="s">
        <v>397</v>
      </c>
      <c r="J73" s="363"/>
    </row>
    <row r="74" spans="2:10" ht="78.75" x14ac:dyDescent="0.25">
      <c r="B74" s="262">
        <v>15</v>
      </c>
      <c r="C74" s="262">
        <v>5</v>
      </c>
      <c r="D74" s="326" t="s">
        <v>328</v>
      </c>
      <c r="E74" s="326"/>
      <c r="F74" s="356" t="s">
        <v>398</v>
      </c>
      <c r="G74" s="196" t="s">
        <v>26</v>
      </c>
      <c r="H74" s="196" t="s">
        <v>292</v>
      </c>
      <c r="I74" s="356" t="s">
        <v>399</v>
      </c>
      <c r="J74" s="367"/>
    </row>
    <row r="75" spans="2:10" ht="100.5" customHeight="1" x14ac:dyDescent="0.25">
      <c r="B75" s="262">
        <v>15</v>
      </c>
      <c r="C75" s="262">
        <v>5</v>
      </c>
      <c r="D75" s="326" t="s">
        <v>332</v>
      </c>
      <c r="E75" s="326"/>
      <c r="F75" s="359" t="s">
        <v>400</v>
      </c>
      <c r="G75" s="273" t="s">
        <v>26</v>
      </c>
      <c r="H75" s="273" t="s">
        <v>292</v>
      </c>
      <c r="I75" s="359" t="s">
        <v>484</v>
      </c>
      <c r="J75" s="364" t="s">
        <v>401</v>
      </c>
    </row>
    <row r="76" spans="2:10" ht="129.75" customHeight="1" x14ac:dyDescent="0.25">
      <c r="B76" s="262">
        <v>15</v>
      </c>
      <c r="C76" s="262">
        <v>5</v>
      </c>
      <c r="D76" s="257" t="s">
        <v>339</v>
      </c>
      <c r="E76" s="326"/>
      <c r="F76" s="356" t="s">
        <v>402</v>
      </c>
      <c r="G76" s="196" t="s">
        <v>26</v>
      </c>
      <c r="H76" s="196" t="s">
        <v>403</v>
      </c>
      <c r="I76" s="356" t="s">
        <v>404</v>
      </c>
      <c r="J76" s="81"/>
    </row>
    <row r="77" spans="2:10" s="37" customFormat="1" ht="126" customHeight="1" x14ac:dyDescent="0.25">
      <c r="B77" s="262">
        <v>15</v>
      </c>
      <c r="C77" s="262">
        <v>5</v>
      </c>
      <c r="D77" s="257" t="s">
        <v>19</v>
      </c>
      <c r="E77" s="326"/>
      <c r="F77" s="356" t="s">
        <v>405</v>
      </c>
      <c r="G77" s="196" t="s">
        <v>26</v>
      </c>
      <c r="H77" s="196" t="s">
        <v>485</v>
      </c>
      <c r="I77" s="356" t="s">
        <v>406</v>
      </c>
      <c r="J77" s="81"/>
    </row>
    <row r="78" spans="2:10" ht="127.5" customHeight="1" x14ac:dyDescent="0.25">
      <c r="B78" s="262">
        <v>15</v>
      </c>
      <c r="C78" s="262">
        <v>5</v>
      </c>
      <c r="D78" s="257" t="s">
        <v>216</v>
      </c>
      <c r="E78" s="326"/>
      <c r="F78" s="356" t="s">
        <v>407</v>
      </c>
      <c r="G78" s="273" t="s">
        <v>26</v>
      </c>
      <c r="H78" s="273" t="s">
        <v>403</v>
      </c>
      <c r="I78" s="359" t="s">
        <v>408</v>
      </c>
      <c r="J78" s="81"/>
    </row>
    <row r="79" spans="2:10" ht="160.5" customHeight="1" x14ac:dyDescent="0.25">
      <c r="B79" s="262">
        <v>15</v>
      </c>
      <c r="C79" s="262">
        <v>6</v>
      </c>
      <c r="D79" s="257"/>
      <c r="E79" s="257"/>
      <c r="F79" s="368" t="s">
        <v>111</v>
      </c>
      <c r="G79" s="273" t="s">
        <v>26</v>
      </c>
      <c r="H79" s="273" t="s">
        <v>409</v>
      </c>
      <c r="I79" s="359" t="s">
        <v>410</v>
      </c>
      <c r="J79" s="81"/>
    </row>
    <row r="80" spans="2:10" ht="139.5" customHeight="1" x14ac:dyDescent="0.25">
      <c r="B80" s="196">
        <v>15</v>
      </c>
      <c r="C80" s="196">
        <v>6</v>
      </c>
      <c r="D80" s="197" t="s">
        <v>27</v>
      </c>
      <c r="E80" s="202"/>
      <c r="F80" s="356" t="s">
        <v>49</v>
      </c>
      <c r="G80" s="196" t="s">
        <v>26</v>
      </c>
      <c r="H80" s="196" t="s">
        <v>411</v>
      </c>
      <c r="I80" s="356" t="s">
        <v>410</v>
      </c>
      <c r="J80" s="364" t="s">
        <v>472</v>
      </c>
    </row>
    <row r="81" spans="2:10" ht="110.25" customHeight="1" x14ac:dyDescent="0.25">
      <c r="B81" s="273">
        <v>15</v>
      </c>
      <c r="C81" s="273">
        <v>6</v>
      </c>
      <c r="D81" s="209" t="s">
        <v>27</v>
      </c>
      <c r="E81" s="369">
        <v>1</v>
      </c>
      <c r="F81" s="359" t="s">
        <v>113</v>
      </c>
      <c r="G81" s="273" t="s">
        <v>26</v>
      </c>
      <c r="H81" s="273" t="s">
        <v>411</v>
      </c>
      <c r="I81" s="359" t="s">
        <v>412</v>
      </c>
      <c r="J81" s="363"/>
    </row>
    <row r="82" spans="2:10" ht="94.5" customHeight="1" x14ac:dyDescent="0.25">
      <c r="B82" s="196">
        <v>15</v>
      </c>
      <c r="C82" s="196">
        <v>6</v>
      </c>
      <c r="D82" s="197" t="s">
        <v>50</v>
      </c>
      <c r="E82" s="202"/>
      <c r="F82" s="359" t="s">
        <v>114</v>
      </c>
      <c r="G82" s="273" t="s">
        <v>26</v>
      </c>
      <c r="H82" s="273" t="s">
        <v>361</v>
      </c>
      <c r="I82" s="359" t="s">
        <v>51</v>
      </c>
      <c r="J82" s="354" t="s">
        <v>413</v>
      </c>
    </row>
    <row r="83" spans="2:10" ht="78.75" x14ac:dyDescent="0.25">
      <c r="B83" s="370">
        <v>15</v>
      </c>
      <c r="C83" s="370">
        <v>6</v>
      </c>
      <c r="D83" s="371" t="s">
        <v>50</v>
      </c>
      <c r="E83" s="371" t="s">
        <v>10</v>
      </c>
      <c r="F83" s="356" t="s">
        <v>414</v>
      </c>
      <c r="G83" s="196" t="s">
        <v>26</v>
      </c>
      <c r="H83" s="196" t="s">
        <v>361</v>
      </c>
      <c r="I83" s="356" t="s">
        <v>51</v>
      </c>
      <c r="J83" s="372" t="s">
        <v>413</v>
      </c>
    </row>
    <row r="84" spans="2:10" ht="78.75" x14ac:dyDescent="0.25">
      <c r="B84" s="273"/>
      <c r="C84" s="273"/>
      <c r="D84" s="209"/>
      <c r="E84" s="369"/>
      <c r="F84" s="356" t="s">
        <v>415</v>
      </c>
      <c r="G84" s="196" t="s">
        <v>26</v>
      </c>
      <c r="H84" s="196" t="s">
        <v>361</v>
      </c>
      <c r="I84" s="356" t="s">
        <v>416</v>
      </c>
      <c r="J84" s="363"/>
    </row>
    <row r="85" spans="2:10" ht="176.25" customHeight="1" x14ac:dyDescent="0.25">
      <c r="B85" s="273"/>
      <c r="C85" s="273"/>
      <c r="D85" s="209"/>
      <c r="E85" s="369"/>
      <c r="F85" s="356" t="s">
        <v>417</v>
      </c>
      <c r="G85" s="196" t="s">
        <v>26</v>
      </c>
      <c r="H85" s="196" t="s">
        <v>418</v>
      </c>
      <c r="I85" s="356" t="s">
        <v>419</v>
      </c>
      <c r="J85" s="363"/>
    </row>
    <row r="86" spans="2:10" ht="192" customHeight="1" x14ac:dyDescent="0.25">
      <c r="B86" s="373"/>
      <c r="C86" s="374"/>
      <c r="D86" s="374"/>
      <c r="E86" s="375"/>
      <c r="F86" s="356" t="s">
        <v>420</v>
      </c>
      <c r="G86" s="196" t="s">
        <v>26</v>
      </c>
      <c r="H86" s="196" t="s">
        <v>361</v>
      </c>
      <c r="I86" s="356" t="s">
        <v>493</v>
      </c>
      <c r="J86" s="376"/>
    </row>
    <row r="87" spans="2:10" ht="101.25" customHeight="1" x14ac:dyDescent="0.25">
      <c r="B87" s="373"/>
      <c r="C87" s="374"/>
      <c r="D87" s="374"/>
      <c r="E87" s="375"/>
      <c r="F87" s="359" t="s">
        <v>117</v>
      </c>
      <c r="G87" s="273" t="s">
        <v>26</v>
      </c>
      <c r="H87" s="273" t="s">
        <v>421</v>
      </c>
      <c r="I87" s="359" t="s">
        <v>51</v>
      </c>
      <c r="J87" s="376"/>
    </row>
    <row r="88" spans="2:10" ht="80.25" customHeight="1" x14ac:dyDescent="0.25">
      <c r="B88" s="262">
        <v>15</v>
      </c>
      <c r="C88" s="258">
        <v>7</v>
      </c>
      <c r="D88" s="258"/>
      <c r="E88" s="377"/>
      <c r="F88" s="138" t="s">
        <v>52</v>
      </c>
      <c r="G88" s="196" t="s">
        <v>26</v>
      </c>
      <c r="H88" s="196" t="s">
        <v>403</v>
      </c>
      <c r="I88" s="356" t="s">
        <v>422</v>
      </c>
      <c r="J88" s="378"/>
    </row>
    <row r="89" spans="2:10" ht="157.5" x14ac:dyDescent="0.25">
      <c r="B89" s="262">
        <v>15</v>
      </c>
      <c r="C89" s="258">
        <v>7</v>
      </c>
      <c r="D89" s="257" t="s">
        <v>27</v>
      </c>
      <c r="E89" s="375"/>
      <c r="F89" s="359" t="s">
        <v>423</v>
      </c>
      <c r="G89" s="273" t="s">
        <v>26</v>
      </c>
      <c r="H89" s="273" t="s">
        <v>403</v>
      </c>
      <c r="I89" s="359" t="s">
        <v>424</v>
      </c>
      <c r="J89" s="379" t="s">
        <v>473</v>
      </c>
    </row>
    <row r="90" spans="2:10" ht="78.75" customHeight="1" x14ac:dyDescent="0.25">
      <c r="B90" s="262">
        <v>15</v>
      </c>
      <c r="C90" s="258">
        <v>7</v>
      </c>
      <c r="D90" s="257" t="s">
        <v>27</v>
      </c>
      <c r="E90" s="377">
        <v>2</v>
      </c>
      <c r="F90" s="359" t="s">
        <v>425</v>
      </c>
      <c r="G90" s="273" t="s">
        <v>26</v>
      </c>
      <c r="H90" s="273" t="s">
        <v>311</v>
      </c>
      <c r="I90" s="359" t="s">
        <v>426</v>
      </c>
      <c r="J90" s="376"/>
    </row>
    <row r="91" spans="2:10" ht="78.75" x14ac:dyDescent="0.25">
      <c r="B91" s="262">
        <v>15</v>
      </c>
      <c r="C91" s="258">
        <v>7</v>
      </c>
      <c r="D91" s="257" t="s">
        <v>27</v>
      </c>
      <c r="E91" s="377">
        <v>3</v>
      </c>
      <c r="F91" s="356" t="s">
        <v>427</v>
      </c>
      <c r="G91" s="196" t="s">
        <v>26</v>
      </c>
      <c r="H91" s="196" t="s">
        <v>311</v>
      </c>
      <c r="I91" s="356" t="s">
        <v>428</v>
      </c>
      <c r="J91" s="376"/>
    </row>
    <row r="92" spans="2:10" ht="98.25" customHeight="1" x14ac:dyDescent="0.25">
      <c r="B92" s="262">
        <v>15</v>
      </c>
      <c r="C92" s="258">
        <v>7</v>
      </c>
      <c r="D92" s="257" t="s">
        <v>27</v>
      </c>
      <c r="E92" s="377">
        <v>1</v>
      </c>
      <c r="F92" s="356" t="s">
        <v>486</v>
      </c>
      <c r="G92" s="196" t="s">
        <v>26</v>
      </c>
      <c r="H92" s="196" t="s">
        <v>403</v>
      </c>
      <c r="I92" s="356" t="s">
        <v>429</v>
      </c>
      <c r="J92" s="376"/>
    </row>
    <row r="93" spans="2:10" ht="94.5" x14ac:dyDescent="0.25">
      <c r="B93" s="262">
        <v>15</v>
      </c>
      <c r="C93" s="258">
        <v>7</v>
      </c>
      <c r="D93" s="257" t="s">
        <v>28</v>
      </c>
      <c r="E93" s="377"/>
      <c r="F93" s="359" t="s">
        <v>430</v>
      </c>
      <c r="G93" s="273" t="s">
        <v>26</v>
      </c>
      <c r="H93" s="273" t="s">
        <v>403</v>
      </c>
      <c r="I93" s="359" t="s">
        <v>431</v>
      </c>
      <c r="J93" s="380" t="s">
        <v>474</v>
      </c>
    </row>
    <row r="94" spans="2:10" ht="172.5" customHeight="1" x14ac:dyDescent="0.25">
      <c r="B94" s="262">
        <v>15</v>
      </c>
      <c r="C94" s="258">
        <v>7</v>
      </c>
      <c r="D94" s="257" t="s">
        <v>29</v>
      </c>
      <c r="E94" s="377"/>
      <c r="F94" s="138" t="s">
        <v>432</v>
      </c>
      <c r="G94" s="196" t="s">
        <v>26</v>
      </c>
      <c r="H94" s="196" t="s">
        <v>403</v>
      </c>
      <c r="I94" s="356" t="s">
        <v>433</v>
      </c>
      <c r="J94" s="356"/>
    </row>
    <row r="95" spans="2:10" ht="111" customHeight="1" x14ac:dyDescent="0.25">
      <c r="B95" s="262">
        <v>15</v>
      </c>
      <c r="C95" s="258">
        <v>7</v>
      </c>
      <c r="D95" s="257" t="s">
        <v>30</v>
      </c>
      <c r="E95" s="377"/>
      <c r="F95" s="359" t="s">
        <v>434</v>
      </c>
      <c r="G95" s="273" t="s">
        <v>26</v>
      </c>
      <c r="H95" s="273" t="s">
        <v>403</v>
      </c>
      <c r="I95" s="359" t="s">
        <v>435</v>
      </c>
      <c r="J95" s="381" t="s">
        <v>463</v>
      </c>
    </row>
    <row r="96" spans="2:10" ht="78.75" x14ac:dyDescent="0.25">
      <c r="B96" s="262">
        <v>15</v>
      </c>
      <c r="C96" s="258">
        <v>7</v>
      </c>
      <c r="D96" s="257" t="s">
        <v>319</v>
      </c>
      <c r="E96" s="377"/>
      <c r="F96" s="356" t="s">
        <v>436</v>
      </c>
      <c r="G96" s="196" t="s">
        <v>26</v>
      </c>
      <c r="H96" s="196" t="s">
        <v>403</v>
      </c>
      <c r="I96" s="356" t="s">
        <v>437</v>
      </c>
      <c r="J96" s="382"/>
    </row>
    <row r="97" spans="2:10" ht="78.75" x14ac:dyDescent="0.25">
      <c r="B97" s="262">
        <v>15</v>
      </c>
      <c r="C97" s="258">
        <v>7</v>
      </c>
      <c r="D97" s="257" t="s">
        <v>39</v>
      </c>
      <c r="E97" s="377"/>
      <c r="F97" s="359" t="s">
        <v>438</v>
      </c>
      <c r="G97" s="273" t="s">
        <v>26</v>
      </c>
      <c r="H97" s="273" t="s">
        <v>403</v>
      </c>
      <c r="I97" s="359" t="s">
        <v>439</v>
      </c>
      <c r="J97" s="381" t="s">
        <v>475</v>
      </c>
    </row>
    <row r="98" spans="2:10" ht="78.75" x14ac:dyDescent="0.25">
      <c r="B98" s="262">
        <v>15</v>
      </c>
      <c r="C98" s="258">
        <v>7</v>
      </c>
      <c r="D98" s="257" t="s">
        <v>328</v>
      </c>
      <c r="E98" s="377"/>
      <c r="F98" s="356" t="s">
        <v>440</v>
      </c>
      <c r="G98" s="196" t="s">
        <v>26</v>
      </c>
      <c r="H98" s="196" t="s">
        <v>403</v>
      </c>
      <c r="I98" s="356" t="s">
        <v>441</v>
      </c>
      <c r="J98" s="382"/>
    </row>
    <row r="99" spans="2:10" ht="126" x14ac:dyDescent="0.25">
      <c r="B99" s="262">
        <v>15</v>
      </c>
      <c r="C99" s="258">
        <v>7</v>
      </c>
      <c r="D99" s="257" t="s">
        <v>332</v>
      </c>
      <c r="E99" s="377"/>
      <c r="F99" s="359" t="s">
        <v>442</v>
      </c>
      <c r="G99" s="273" t="s">
        <v>26</v>
      </c>
      <c r="H99" s="273" t="s">
        <v>403</v>
      </c>
      <c r="I99" s="359" t="s">
        <v>443</v>
      </c>
      <c r="J99" s="382"/>
    </row>
    <row r="100" spans="2:10" ht="94.5" x14ac:dyDescent="0.25">
      <c r="B100" s="262">
        <v>15</v>
      </c>
      <c r="C100" s="258">
        <v>8</v>
      </c>
      <c r="D100" s="257"/>
      <c r="E100" s="258"/>
      <c r="F100" s="154" t="s">
        <v>53</v>
      </c>
      <c r="G100" s="273" t="s">
        <v>26</v>
      </c>
      <c r="H100" s="273" t="s">
        <v>403</v>
      </c>
      <c r="I100" s="359" t="s">
        <v>444</v>
      </c>
      <c r="J100" s="382"/>
    </row>
    <row r="101" spans="2:10" ht="143.25" customHeight="1" x14ac:dyDescent="0.25">
      <c r="B101" s="262">
        <v>15</v>
      </c>
      <c r="C101" s="258">
        <v>8</v>
      </c>
      <c r="D101" s="257" t="s">
        <v>27</v>
      </c>
      <c r="E101" s="377"/>
      <c r="F101" s="359" t="s">
        <v>445</v>
      </c>
      <c r="G101" s="273" t="s">
        <v>26</v>
      </c>
      <c r="H101" s="273" t="s">
        <v>403</v>
      </c>
      <c r="I101" s="359" t="s">
        <v>446</v>
      </c>
      <c r="J101" s="381" t="s">
        <v>447</v>
      </c>
    </row>
    <row r="102" spans="2:10" ht="220.5" x14ac:dyDescent="0.25">
      <c r="B102" s="262">
        <v>15</v>
      </c>
      <c r="C102" s="258">
        <v>8</v>
      </c>
      <c r="D102" s="257" t="s">
        <v>28</v>
      </c>
      <c r="E102" s="377"/>
      <c r="F102" s="359" t="s">
        <v>448</v>
      </c>
      <c r="G102" s="273" t="s">
        <v>26</v>
      </c>
      <c r="H102" s="273" t="s">
        <v>403</v>
      </c>
      <c r="I102" s="359" t="s">
        <v>449</v>
      </c>
      <c r="J102" s="382"/>
    </row>
    <row r="103" spans="2:10" ht="78.75" x14ac:dyDescent="0.25">
      <c r="B103" s="262">
        <v>15</v>
      </c>
      <c r="C103" s="258">
        <v>8</v>
      </c>
      <c r="D103" s="257" t="s">
        <v>29</v>
      </c>
      <c r="E103" s="377"/>
      <c r="F103" s="359" t="s">
        <v>450</v>
      </c>
      <c r="G103" s="273" t="s">
        <v>26</v>
      </c>
      <c r="H103" s="273" t="s">
        <v>403</v>
      </c>
      <c r="I103" s="359" t="s">
        <v>451</v>
      </c>
      <c r="J103" s="382"/>
    </row>
    <row r="104" spans="2:10" ht="110.25" x14ac:dyDescent="0.25">
      <c r="B104" s="262">
        <v>15</v>
      </c>
      <c r="C104" s="258">
        <v>8</v>
      </c>
      <c r="D104" s="257" t="s">
        <v>30</v>
      </c>
      <c r="E104" s="377"/>
      <c r="F104" s="356" t="s">
        <v>452</v>
      </c>
      <c r="G104" s="196" t="s">
        <v>26</v>
      </c>
      <c r="H104" s="196" t="s">
        <v>403</v>
      </c>
      <c r="I104" s="356" t="s">
        <v>453</v>
      </c>
      <c r="J104" s="381" t="s">
        <v>454</v>
      </c>
    </row>
    <row r="105" spans="2:10" ht="143.25" customHeight="1" x14ac:dyDescent="0.25">
      <c r="B105" s="262">
        <v>15</v>
      </c>
      <c r="C105" s="258">
        <v>8</v>
      </c>
      <c r="D105" s="257" t="s">
        <v>319</v>
      </c>
      <c r="E105" s="383"/>
      <c r="F105" s="356" t="s">
        <v>455</v>
      </c>
      <c r="G105" s="196" t="s">
        <v>456</v>
      </c>
      <c r="H105" s="196" t="s">
        <v>4</v>
      </c>
      <c r="I105" s="356" t="s">
        <v>457</v>
      </c>
      <c r="J105" s="356"/>
    </row>
  </sheetData>
  <mergeCells count="19">
    <mergeCell ref="I2:J2"/>
    <mergeCell ref="I3:J3"/>
    <mergeCell ref="C5:I5"/>
    <mergeCell ref="E7:J7"/>
    <mergeCell ref="E8:J8"/>
    <mergeCell ref="J10:J12"/>
    <mergeCell ref="B18:B21"/>
    <mergeCell ref="C18:C21"/>
    <mergeCell ref="E18:E21"/>
    <mergeCell ref="F18:F21"/>
    <mergeCell ref="G18:G21"/>
    <mergeCell ref="H18:H21"/>
    <mergeCell ref="I18:I21"/>
    <mergeCell ref="J18:J21"/>
    <mergeCell ref="B10:E11"/>
    <mergeCell ref="F10:F12"/>
    <mergeCell ref="G10:G12"/>
    <mergeCell ref="H10:H12"/>
    <mergeCell ref="I10:I12"/>
  </mergeCells>
  <hyperlinks>
    <hyperlink ref="F13" location="P137" display="P137"/>
  </hyperlink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2" manualBreakCount="2">
    <brk id="58" max="9" man="1"/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6"/>
  <sheetViews>
    <sheetView view="pageBreakPreview" topLeftCell="A19" zoomScale="80" zoomScaleNormal="100" zoomScaleSheetLayoutView="80" workbookViewId="0">
      <selection activeCell="M21" sqref="B11:O38"/>
    </sheetView>
  </sheetViews>
  <sheetFormatPr defaultRowHeight="15.75" x14ac:dyDescent="0.25"/>
  <cols>
    <col min="1" max="1" width="9.140625" style="8"/>
    <col min="2" max="2" width="5.5703125" style="8" customWidth="1"/>
    <col min="3" max="3" width="6" style="8" customWidth="1"/>
    <col min="4" max="4" width="5.42578125" style="8" customWidth="1"/>
    <col min="5" max="5" width="29.5703125" style="8" customWidth="1"/>
    <col min="6" max="6" width="16.7109375" style="8" customWidth="1"/>
    <col min="7" max="7" width="9.42578125" style="8" customWidth="1"/>
    <col min="8" max="9" width="9.140625" style="8"/>
    <col min="10" max="10" width="10.28515625" style="8" customWidth="1"/>
    <col min="11" max="13" width="9.140625" style="8"/>
    <col min="14" max="14" width="36.42578125" style="8" customWidth="1"/>
    <col min="15" max="15" width="37" style="15" customWidth="1"/>
    <col min="16" max="16384" width="9.140625" style="8"/>
  </cols>
  <sheetData>
    <row r="1" spans="2:15" ht="23.25" customHeight="1" x14ac:dyDescent="0.25">
      <c r="B1" s="13"/>
      <c r="C1" s="13"/>
      <c r="D1" s="13"/>
      <c r="E1" s="9"/>
      <c r="F1" s="9"/>
      <c r="G1" s="11"/>
      <c r="H1" s="11"/>
      <c r="I1" s="11"/>
      <c r="J1" s="11"/>
      <c r="K1" s="11"/>
      <c r="L1" s="11"/>
      <c r="M1" s="11"/>
      <c r="O1" s="13" t="s">
        <v>458</v>
      </c>
    </row>
    <row r="2" spans="2:15" ht="66" customHeight="1" x14ac:dyDescent="0.25">
      <c r="B2" s="13"/>
      <c r="C2" s="13"/>
      <c r="D2" s="13"/>
      <c r="E2" s="9"/>
      <c r="F2" s="9"/>
      <c r="G2" s="11"/>
      <c r="H2" s="11"/>
      <c r="I2" s="11"/>
      <c r="J2" s="11"/>
      <c r="K2" s="11"/>
      <c r="L2" s="11"/>
      <c r="M2" s="11"/>
      <c r="O2" s="3" t="s">
        <v>481</v>
      </c>
    </row>
    <row r="3" spans="2:15" ht="80.25" customHeight="1" x14ac:dyDescent="0.25">
      <c r="B3" s="13"/>
      <c r="C3" s="13"/>
      <c r="D3" s="13"/>
      <c r="E3" s="9"/>
      <c r="F3" s="9"/>
      <c r="G3" s="11"/>
      <c r="H3" s="11"/>
      <c r="I3" s="11"/>
      <c r="J3" s="11"/>
      <c r="K3" s="11"/>
      <c r="L3" s="11"/>
      <c r="M3" s="11"/>
      <c r="O3" s="3" t="s">
        <v>155</v>
      </c>
    </row>
    <row r="4" spans="2:15" ht="18" customHeight="1" x14ac:dyDescent="0.25">
      <c r="B4" s="13"/>
      <c r="C4" s="13"/>
      <c r="D4" s="13"/>
      <c r="E4" s="9"/>
      <c r="F4" s="9"/>
      <c r="G4" s="11"/>
      <c r="H4" s="11"/>
      <c r="I4" s="11"/>
      <c r="J4" s="11"/>
      <c r="K4" s="11"/>
      <c r="L4" s="11"/>
      <c r="M4" s="11"/>
      <c r="N4" s="14"/>
    </row>
    <row r="5" spans="2:15" ht="18" customHeight="1" x14ac:dyDescent="0.25">
      <c r="B5" s="13"/>
      <c r="C5" s="13"/>
      <c r="D5" s="13"/>
      <c r="E5" s="100" t="s">
        <v>162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5" ht="18" customHeight="1" x14ac:dyDescent="0.25">
      <c r="B6" s="13"/>
      <c r="C6" s="13"/>
      <c r="D6" s="13"/>
      <c r="E6" s="9"/>
      <c r="F6" s="9"/>
      <c r="G6" s="11"/>
      <c r="H6" s="11"/>
      <c r="I6" s="11"/>
      <c r="J6" s="11"/>
      <c r="K6" s="11"/>
      <c r="L6" s="11"/>
      <c r="M6" s="11"/>
      <c r="N6" s="14"/>
    </row>
    <row r="7" spans="2:15" ht="18" customHeight="1" x14ac:dyDescent="0.25">
      <c r="B7" s="13"/>
      <c r="C7" s="13"/>
      <c r="D7" s="13"/>
      <c r="E7" s="9"/>
      <c r="F7" s="9"/>
      <c r="G7" s="11"/>
      <c r="H7" s="11"/>
      <c r="I7" s="11"/>
      <c r="J7" s="11"/>
      <c r="K7" s="11"/>
      <c r="L7" s="11"/>
      <c r="M7" s="11"/>
      <c r="N7" s="14"/>
      <c r="O7" s="16" t="s">
        <v>100</v>
      </c>
    </row>
    <row r="8" spans="2:15" ht="18" customHeight="1" x14ac:dyDescent="0.25">
      <c r="B8" s="13"/>
      <c r="C8" s="13"/>
      <c r="D8" s="13"/>
      <c r="E8" s="103" t="s">
        <v>150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2:15" ht="18" customHeight="1" x14ac:dyDescent="0.25">
      <c r="B9" s="13"/>
      <c r="C9" s="13"/>
      <c r="D9" s="13"/>
      <c r="E9" s="103" t="s">
        <v>140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2:15" ht="15.75" customHeight="1" x14ac:dyDescent="0.25">
      <c r="B10" s="11"/>
      <c r="C10" s="11"/>
      <c r="D10" s="11"/>
      <c r="E10" s="102"/>
      <c r="F10" s="102"/>
      <c r="G10" s="102"/>
      <c r="H10" s="102"/>
      <c r="I10" s="102"/>
      <c r="J10" s="102"/>
      <c r="K10" s="11"/>
      <c r="L10" s="11"/>
      <c r="M10" s="11"/>
      <c r="N10" s="14"/>
    </row>
    <row r="11" spans="2:15" ht="15.75" customHeight="1" x14ac:dyDescent="0.25">
      <c r="B11" s="118" t="s">
        <v>0</v>
      </c>
      <c r="C11" s="286"/>
      <c r="D11" s="117" t="s">
        <v>1</v>
      </c>
      <c r="E11" s="117" t="s">
        <v>54</v>
      </c>
      <c r="F11" s="117" t="s">
        <v>55</v>
      </c>
      <c r="G11" s="118" t="s">
        <v>56</v>
      </c>
      <c r="H11" s="287"/>
      <c r="I11" s="287"/>
      <c r="J11" s="287"/>
      <c r="K11" s="287"/>
      <c r="L11" s="287"/>
      <c r="M11" s="288"/>
      <c r="N11" s="117" t="s">
        <v>58</v>
      </c>
      <c r="O11" s="289" t="s">
        <v>24</v>
      </c>
    </row>
    <row r="12" spans="2:15" ht="93" customHeight="1" x14ac:dyDescent="0.25">
      <c r="B12" s="290"/>
      <c r="C12" s="291"/>
      <c r="D12" s="121"/>
      <c r="E12" s="121"/>
      <c r="F12" s="121"/>
      <c r="G12" s="292"/>
      <c r="H12" s="293"/>
      <c r="I12" s="293"/>
      <c r="J12" s="293"/>
      <c r="K12" s="293"/>
      <c r="L12" s="293"/>
      <c r="M12" s="294"/>
      <c r="N12" s="208"/>
      <c r="O12" s="295"/>
    </row>
    <row r="13" spans="2:15" ht="31.5" x14ac:dyDescent="0.25">
      <c r="B13" s="196" t="s">
        <v>2</v>
      </c>
      <c r="C13" s="196" t="s">
        <v>3</v>
      </c>
      <c r="D13" s="121"/>
      <c r="E13" s="121"/>
      <c r="F13" s="121"/>
      <c r="G13" s="273" t="s">
        <v>4</v>
      </c>
      <c r="H13" s="273" t="s">
        <v>5</v>
      </c>
      <c r="I13" s="273" t="s">
        <v>6</v>
      </c>
      <c r="J13" s="273" t="s">
        <v>7</v>
      </c>
      <c r="K13" s="273" t="s">
        <v>8</v>
      </c>
      <c r="L13" s="273" t="s">
        <v>9</v>
      </c>
      <c r="M13" s="230" t="s">
        <v>137</v>
      </c>
      <c r="N13" s="208"/>
      <c r="O13" s="295"/>
    </row>
    <row r="14" spans="2:15" ht="15.75" customHeight="1" x14ac:dyDescent="0.25">
      <c r="B14" s="273"/>
      <c r="C14" s="273"/>
      <c r="D14" s="196"/>
      <c r="E14" s="296" t="s">
        <v>151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98"/>
    </row>
    <row r="15" spans="2:15" ht="106.5" customHeight="1" x14ac:dyDescent="0.25">
      <c r="B15" s="299">
        <v>15</v>
      </c>
      <c r="C15" s="300">
        <v>1</v>
      </c>
      <c r="D15" s="301">
        <v>1</v>
      </c>
      <c r="E15" s="302" t="s">
        <v>63</v>
      </c>
      <c r="F15" s="303" t="s">
        <v>57</v>
      </c>
      <c r="G15" s="304">
        <f>'Приложение 4'!M21</f>
        <v>1000</v>
      </c>
      <c r="H15" s="304">
        <f>'Приложение 4'!N21</f>
        <v>885.7</v>
      </c>
      <c r="I15" s="304">
        <f>'Приложение 4'!O21</f>
        <v>0</v>
      </c>
      <c r="J15" s="304">
        <f>'Приложение 4'!P21</f>
        <v>937.3</v>
      </c>
      <c r="K15" s="304">
        <f>'Приложение 4'!Q18</f>
        <v>0</v>
      </c>
      <c r="L15" s="304">
        <f>'Приложение 4'!R18</f>
        <v>0</v>
      </c>
      <c r="M15" s="304">
        <f>'Приложение 4'!S18</f>
        <v>0</v>
      </c>
      <c r="N15" s="305" t="s">
        <v>64</v>
      </c>
      <c r="O15" s="306"/>
    </row>
    <row r="16" spans="2:15" ht="107.25" customHeight="1" x14ac:dyDescent="0.25">
      <c r="B16" s="144">
        <v>15</v>
      </c>
      <c r="C16" s="144">
        <v>1</v>
      </c>
      <c r="D16" s="221">
        <v>2</v>
      </c>
      <c r="E16" s="307" t="s">
        <v>59</v>
      </c>
      <c r="F16" s="308" t="s">
        <v>57</v>
      </c>
      <c r="G16" s="309">
        <f>'Приложение 4'!M27</f>
        <v>8260</v>
      </c>
      <c r="H16" s="309">
        <f>'Приложение 4'!N27</f>
        <v>320000</v>
      </c>
      <c r="I16" s="309">
        <f>'Приложение 4'!O27</f>
        <v>62320</v>
      </c>
      <c r="J16" s="309">
        <f>'Приложение 4'!P27</f>
        <v>144595.14000000001</v>
      </c>
      <c r="K16" s="309">
        <f>'Приложение 4'!Q27</f>
        <v>17415.191999999999</v>
      </c>
      <c r="L16" s="310">
        <f>'Приложение 4'!R27</f>
        <v>0</v>
      </c>
      <c r="M16" s="310">
        <f>'Приложение 4'!S27</f>
        <v>0</v>
      </c>
      <c r="N16" s="305" t="s">
        <v>65</v>
      </c>
      <c r="O16" s="311"/>
    </row>
    <row r="17" spans="2:15" ht="126" customHeight="1" x14ac:dyDescent="0.25">
      <c r="B17" s="312"/>
      <c r="C17" s="312"/>
      <c r="D17" s="215"/>
      <c r="E17" s="307" t="s">
        <v>154</v>
      </c>
      <c r="F17" s="215"/>
      <c r="G17" s="309">
        <f>'Приложение 4'!M28</f>
        <v>8260</v>
      </c>
      <c r="H17" s="309">
        <f>'Приложение 4'!N28</f>
        <v>20000</v>
      </c>
      <c r="I17" s="309">
        <f>'Приложение 4'!O28</f>
        <v>30000</v>
      </c>
      <c r="J17" s="309">
        <f>'Приложение 4'!P28</f>
        <v>0</v>
      </c>
      <c r="K17" s="309">
        <f>'Приложение 4'!Q28</f>
        <v>0</v>
      </c>
      <c r="L17" s="304">
        <f>'Приложение 4'!R28</f>
        <v>0</v>
      </c>
      <c r="M17" s="304">
        <f>'Приложение 4'!S28</f>
        <v>0</v>
      </c>
      <c r="N17" s="305"/>
      <c r="O17" s="313"/>
    </row>
    <row r="18" spans="2:15" ht="93" customHeight="1" x14ac:dyDescent="0.25">
      <c r="B18" s="312"/>
      <c r="C18" s="312"/>
      <c r="D18" s="215"/>
      <c r="E18" s="305" t="s">
        <v>40</v>
      </c>
      <c r="F18" s="215"/>
      <c r="G18" s="309">
        <f>'Приложение 4'!M29</f>
        <v>0</v>
      </c>
      <c r="H18" s="309">
        <f>'Приложение 4'!N29</f>
        <v>300000</v>
      </c>
      <c r="I18" s="309">
        <f>'Приложение 4'!O29</f>
        <v>32320</v>
      </c>
      <c r="J18" s="309">
        <f>'Приложение 4'!P29</f>
        <v>100000</v>
      </c>
      <c r="K18" s="309">
        <f>'Приложение 4'!Q29</f>
        <v>0</v>
      </c>
      <c r="L18" s="304">
        <f>'Приложение 4'!R29</f>
        <v>0</v>
      </c>
      <c r="M18" s="304">
        <f>'Приложение 4'!S29</f>
        <v>0</v>
      </c>
      <c r="N18" s="305"/>
      <c r="O18" s="313"/>
    </row>
    <row r="19" spans="2:15" ht="166.5" customHeight="1" x14ac:dyDescent="0.25">
      <c r="B19" s="312"/>
      <c r="C19" s="312"/>
      <c r="D19" s="215"/>
      <c r="E19" s="307" t="s">
        <v>149</v>
      </c>
      <c r="F19" s="215"/>
      <c r="G19" s="309">
        <v>0</v>
      </c>
      <c r="H19" s="309">
        <v>0</v>
      </c>
      <c r="I19" s="309">
        <v>0</v>
      </c>
      <c r="J19" s="309">
        <v>0</v>
      </c>
      <c r="K19" s="309">
        <f>'Приложение 4'!Q30+'Приложение 4'!Q31</f>
        <v>17415.191999999999</v>
      </c>
      <c r="L19" s="304">
        <v>0</v>
      </c>
      <c r="M19" s="304">
        <v>0</v>
      </c>
      <c r="N19" s="305"/>
      <c r="O19" s="313"/>
    </row>
    <row r="20" spans="2:15" ht="91.5" customHeight="1" x14ac:dyDescent="0.25">
      <c r="B20" s="151"/>
      <c r="C20" s="151"/>
      <c r="D20" s="218"/>
      <c r="E20" s="307" t="s">
        <v>141</v>
      </c>
      <c r="F20" s="218"/>
      <c r="G20" s="309">
        <f>'Приложение 4'!M32+'Приложение 4'!M33</f>
        <v>0</v>
      </c>
      <c r="H20" s="309">
        <f>'Приложение 4'!N32+'Приложение 4'!N33</f>
        <v>0</v>
      </c>
      <c r="I20" s="309">
        <f>'Приложение 4'!O32+'Приложение 4'!O33</f>
        <v>0</v>
      </c>
      <c r="J20" s="309">
        <f>'Приложение 4'!P32+'Приложение 4'!P33</f>
        <v>44595.14</v>
      </c>
      <c r="K20" s="309">
        <f>'Приложение 4'!Q32+'Приложение 4'!Q33</f>
        <v>0</v>
      </c>
      <c r="L20" s="309">
        <f>'Приложение 4'!R32+'Приложение 4'!R33</f>
        <v>0</v>
      </c>
      <c r="M20" s="314">
        <f>'Приложение 4'!S32+'Приложение 4'!S33</f>
        <v>0</v>
      </c>
      <c r="N20" s="315"/>
      <c r="O20" s="313"/>
    </row>
    <row r="21" spans="2:15" ht="123" customHeight="1" x14ac:dyDescent="0.25">
      <c r="B21" s="242">
        <v>15</v>
      </c>
      <c r="C21" s="242">
        <v>1</v>
      </c>
      <c r="D21" s="316">
        <v>3</v>
      </c>
      <c r="E21" s="307" t="s">
        <v>66</v>
      </c>
      <c r="F21" s="317" t="s">
        <v>67</v>
      </c>
      <c r="G21" s="309" t="s">
        <v>68</v>
      </c>
      <c r="H21" s="309">
        <v>40</v>
      </c>
      <c r="I21" s="309">
        <v>71</v>
      </c>
      <c r="J21" s="309">
        <v>105</v>
      </c>
      <c r="K21" s="309">
        <v>105</v>
      </c>
      <c r="L21" s="309">
        <v>105</v>
      </c>
      <c r="M21" s="314">
        <v>105</v>
      </c>
      <c r="N21" s="318" t="s">
        <v>156</v>
      </c>
      <c r="O21" s="319" t="s">
        <v>32</v>
      </c>
    </row>
    <row r="22" spans="2:15" ht="121.5" customHeight="1" x14ac:dyDescent="0.25">
      <c r="B22" s="242">
        <v>15</v>
      </c>
      <c r="C22" s="242">
        <v>1</v>
      </c>
      <c r="D22" s="320" t="s">
        <v>13</v>
      </c>
      <c r="E22" s="307" t="s">
        <v>69</v>
      </c>
      <c r="F22" s="317" t="s">
        <v>67</v>
      </c>
      <c r="G22" s="317" t="s">
        <v>68</v>
      </c>
      <c r="H22" s="317">
        <v>0</v>
      </c>
      <c r="I22" s="317">
        <v>0</v>
      </c>
      <c r="J22" s="317">
        <v>0</v>
      </c>
      <c r="K22" s="317">
        <v>0</v>
      </c>
      <c r="L22" s="317">
        <v>0</v>
      </c>
      <c r="M22" s="321">
        <v>0</v>
      </c>
      <c r="N22" s="315" t="s">
        <v>156</v>
      </c>
      <c r="O22" s="306" t="s">
        <v>32</v>
      </c>
    </row>
    <row r="23" spans="2:15" ht="121.5" customHeight="1" x14ac:dyDescent="0.25">
      <c r="B23" s="242">
        <v>15</v>
      </c>
      <c r="C23" s="242">
        <v>1</v>
      </c>
      <c r="D23" s="320" t="s">
        <v>14</v>
      </c>
      <c r="E23" s="307" t="s">
        <v>70</v>
      </c>
      <c r="F23" s="317" t="s">
        <v>67</v>
      </c>
      <c r="G23" s="317" t="s">
        <v>68</v>
      </c>
      <c r="H23" s="309">
        <v>2334</v>
      </c>
      <c r="I23" s="309">
        <v>3575</v>
      </c>
      <c r="J23" s="309">
        <v>3511</v>
      </c>
      <c r="K23" s="309">
        <v>3511</v>
      </c>
      <c r="L23" s="309">
        <v>3511</v>
      </c>
      <c r="M23" s="314">
        <v>3511</v>
      </c>
      <c r="N23" s="318" t="s">
        <v>156</v>
      </c>
      <c r="O23" s="306" t="s">
        <v>32</v>
      </c>
    </row>
    <row r="24" spans="2:15" ht="120" x14ac:dyDescent="0.25">
      <c r="B24" s="242">
        <v>15</v>
      </c>
      <c r="C24" s="242">
        <v>1</v>
      </c>
      <c r="D24" s="320" t="s">
        <v>15</v>
      </c>
      <c r="E24" s="307" t="s">
        <v>71</v>
      </c>
      <c r="F24" s="317" t="s">
        <v>67</v>
      </c>
      <c r="G24" s="317" t="s">
        <v>68</v>
      </c>
      <c r="H24" s="317">
        <v>0</v>
      </c>
      <c r="I24" s="317">
        <v>0</v>
      </c>
      <c r="J24" s="317">
        <v>0</v>
      </c>
      <c r="K24" s="317">
        <v>0</v>
      </c>
      <c r="L24" s="317">
        <v>0</v>
      </c>
      <c r="M24" s="321">
        <v>0</v>
      </c>
      <c r="N24" s="322" t="s">
        <v>156</v>
      </c>
      <c r="O24" s="306" t="s">
        <v>32</v>
      </c>
    </row>
    <row r="25" spans="2:15" ht="135.75" customHeight="1" x14ac:dyDescent="0.25">
      <c r="B25" s="242">
        <v>15</v>
      </c>
      <c r="C25" s="242">
        <v>1</v>
      </c>
      <c r="D25" s="320" t="s">
        <v>16</v>
      </c>
      <c r="E25" s="307" t="s">
        <v>34</v>
      </c>
      <c r="F25" s="317" t="s">
        <v>72</v>
      </c>
      <c r="G25" s="309">
        <f>'Приложение 4'!M23</f>
        <v>0</v>
      </c>
      <c r="H25" s="309">
        <f>'Приложение 4'!N23</f>
        <v>0</v>
      </c>
      <c r="I25" s="309">
        <f>'Приложение 4'!O23+'Приложение 4'!O24</f>
        <v>8098.4</v>
      </c>
      <c r="J25" s="304">
        <f>'Приложение 4'!P23</f>
        <v>0</v>
      </c>
      <c r="K25" s="323">
        <f>'Приложение 4'!Q23</f>
        <v>11730.9</v>
      </c>
      <c r="L25" s="323">
        <f>'Приложение 4'!R23</f>
        <v>0</v>
      </c>
      <c r="M25" s="323">
        <f>'Приложение 4'!S23</f>
        <v>0</v>
      </c>
      <c r="N25" s="305" t="s">
        <v>35</v>
      </c>
      <c r="O25" s="306"/>
    </row>
    <row r="26" spans="2:15" ht="105" x14ac:dyDescent="0.25">
      <c r="B26" s="242">
        <v>15</v>
      </c>
      <c r="C26" s="242">
        <v>1</v>
      </c>
      <c r="D26" s="320" t="s">
        <v>17</v>
      </c>
      <c r="E26" s="307" t="s">
        <v>36</v>
      </c>
      <c r="F26" s="317" t="s">
        <v>72</v>
      </c>
      <c r="G26" s="317">
        <f>'Приложение 4'!M25</f>
        <v>0</v>
      </c>
      <c r="H26" s="317">
        <f>'Приложение 4'!N25</f>
        <v>0</v>
      </c>
      <c r="I26" s="317">
        <f>'Приложение 4'!O25</f>
        <v>37669.300000000003</v>
      </c>
      <c r="J26" s="324">
        <f>'Приложение 4'!P25</f>
        <v>0</v>
      </c>
      <c r="K26" s="325">
        <f>'Приложение 4'!Q25</f>
        <v>24928.1</v>
      </c>
      <c r="L26" s="325">
        <f>'Приложение 4'!R25</f>
        <v>0</v>
      </c>
      <c r="M26" s="325">
        <f>'Приложение 4'!S25</f>
        <v>0</v>
      </c>
      <c r="N26" s="305" t="s">
        <v>37</v>
      </c>
      <c r="O26" s="306"/>
    </row>
    <row r="27" spans="2:15" ht="105" x14ac:dyDescent="0.25">
      <c r="B27" s="262">
        <v>15</v>
      </c>
      <c r="C27" s="262">
        <v>1</v>
      </c>
      <c r="D27" s="326" t="s">
        <v>18</v>
      </c>
      <c r="E27" s="305" t="s">
        <v>38</v>
      </c>
      <c r="F27" s="317" t="s">
        <v>72</v>
      </c>
      <c r="G27" s="317">
        <f>'Приложение 4'!M26</f>
        <v>0</v>
      </c>
      <c r="H27" s="317">
        <f>'Приложение 4'!N26</f>
        <v>0</v>
      </c>
      <c r="I27" s="309">
        <f>'Приложение 4'!O26</f>
        <v>40000</v>
      </c>
      <c r="J27" s="327">
        <f>'Приложение 4'!P26</f>
        <v>0</v>
      </c>
      <c r="K27" s="328">
        <f>'Приложение 4'!Q26</f>
        <v>81035.600000000006</v>
      </c>
      <c r="L27" s="328">
        <f>'Приложение 4'!R26</f>
        <v>0</v>
      </c>
      <c r="M27" s="328">
        <f>'Приложение 4'!S26</f>
        <v>0</v>
      </c>
      <c r="N27" s="329" t="s">
        <v>37</v>
      </c>
      <c r="O27" s="306"/>
    </row>
    <row r="28" spans="2:15" ht="161.25" customHeight="1" x14ac:dyDescent="0.25">
      <c r="B28" s="262">
        <v>15</v>
      </c>
      <c r="C28" s="262">
        <v>1</v>
      </c>
      <c r="D28" s="257" t="s">
        <v>19</v>
      </c>
      <c r="E28" s="330" t="s">
        <v>143</v>
      </c>
      <c r="F28" s="331" t="s">
        <v>72</v>
      </c>
      <c r="G28" s="331">
        <f>'Приложение 4'!M22</f>
        <v>0</v>
      </c>
      <c r="H28" s="331">
        <f>'Приложение 4'!N22</f>
        <v>0</v>
      </c>
      <c r="I28" s="331">
        <f>'Приложение 4'!O22</f>
        <v>569.5</v>
      </c>
      <c r="J28" s="331">
        <f>'Приложение 4'!P22</f>
        <v>5227.3999999999996</v>
      </c>
      <c r="K28" s="331">
        <f>'Приложение 4'!Q22</f>
        <v>0</v>
      </c>
      <c r="L28" s="331">
        <f>'Приложение 4'!R22</f>
        <v>0</v>
      </c>
      <c r="M28" s="331">
        <f>'Приложение 4'!S22</f>
        <v>0</v>
      </c>
      <c r="N28" s="305" t="s">
        <v>33</v>
      </c>
      <c r="O28" s="311"/>
    </row>
    <row r="29" spans="2:15" ht="34.5" customHeight="1" x14ac:dyDescent="0.25">
      <c r="B29" s="262"/>
      <c r="C29" s="262"/>
      <c r="D29" s="257"/>
      <c r="E29" s="332" t="s">
        <v>152</v>
      </c>
      <c r="F29" s="333"/>
      <c r="G29" s="333"/>
      <c r="H29" s="333"/>
      <c r="I29" s="333"/>
      <c r="J29" s="333"/>
      <c r="K29" s="333"/>
      <c r="L29" s="333"/>
      <c r="M29" s="333"/>
      <c r="N29" s="333"/>
      <c r="O29" s="334"/>
    </row>
    <row r="30" spans="2:15" ht="300.75" customHeight="1" x14ac:dyDescent="0.25">
      <c r="B30" s="262">
        <v>15</v>
      </c>
      <c r="C30" s="262">
        <v>2</v>
      </c>
      <c r="D30" s="326" t="s">
        <v>10</v>
      </c>
      <c r="E30" s="307" t="s">
        <v>157</v>
      </c>
      <c r="F30" s="317" t="s">
        <v>72</v>
      </c>
      <c r="G30" s="309">
        <f>'Приложение 4'!M37+'Приложение 4'!M38</f>
        <v>21000</v>
      </c>
      <c r="H30" s="309">
        <f>'Приложение 4'!N37+'Приложение 4'!N38</f>
        <v>14069</v>
      </c>
      <c r="I30" s="309">
        <f>'Приложение 4'!O37+'Приложение 4'!O38</f>
        <v>12735.1</v>
      </c>
      <c r="J30" s="309">
        <f>'Приложение 4'!P37+'Приложение 4'!P38</f>
        <v>13764.8</v>
      </c>
      <c r="K30" s="309">
        <f>'Приложение 4'!Q37+'Приложение 4'!Q38</f>
        <v>17718.3</v>
      </c>
      <c r="L30" s="309">
        <f>'Приложение 4'!R37+'Приложение 4'!R38</f>
        <v>0</v>
      </c>
      <c r="M30" s="309">
        <f>'Приложение 4'!S37+'Приложение 4'!S38</f>
        <v>0</v>
      </c>
      <c r="N30" s="305" t="s">
        <v>60</v>
      </c>
      <c r="O30" s="311"/>
    </row>
    <row r="31" spans="2:15" ht="243.75" customHeight="1" x14ac:dyDescent="0.25">
      <c r="B31" s="262">
        <v>15</v>
      </c>
      <c r="C31" s="262">
        <v>2</v>
      </c>
      <c r="D31" s="326" t="s">
        <v>11</v>
      </c>
      <c r="E31" s="305" t="s">
        <v>73</v>
      </c>
      <c r="F31" s="331" t="s">
        <v>74</v>
      </c>
      <c r="G31" s="304">
        <v>35</v>
      </c>
      <c r="H31" s="304">
        <v>44</v>
      </c>
      <c r="I31" s="304">
        <v>27</v>
      </c>
      <c r="J31" s="304">
        <v>27</v>
      </c>
      <c r="K31" s="304">
        <v>27</v>
      </c>
      <c r="L31" s="304">
        <v>27</v>
      </c>
      <c r="M31" s="304">
        <v>27</v>
      </c>
      <c r="N31" s="335" t="s">
        <v>158</v>
      </c>
      <c r="O31" s="306" t="s">
        <v>43</v>
      </c>
    </row>
    <row r="32" spans="2:15" ht="35.25" customHeight="1" x14ac:dyDescent="0.25">
      <c r="B32" s="262"/>
      <c r="C32" s="262"/>
      <c r="D32" s="257"/>
      <c r="E32" s="332" t="s">
        <v>159</v>
      </c>
      <c r="F32" s="333"/>
      <c r="G32" s="333"/>
      <c r="H32" s="333"/>
      <c r="I32" s="333"/>
      <c r="J32" s="333"/>
      <c r="K32" s="333"/>
      <c r="L32" s="333"/>
      <c r="M32" s="333"/>
      <c r="N32" s="333"/>
      <c r="O32" s="334"/>
    </row>
    <row r="33" spans="2:15" ht="180" x14ac:dyDescent="0.25">
      <c r="B33" s="262">
        <v>15</v>
      </c>
      <c r="C33" s="262">
        <v>4</v>
      </c>
      <c r="D33" s="326" t="s">
        <v>10</v>
      </c>
      <c r="E33" s="307" t="s">
        <v>61</v>
      </c>
      <c r="F33" s="317" t="s">
        <v>72</v>
      </c>
      <c r="G33" s="309">
        <f>'Приложение 4'!M41</f>
        <v>0</v>
      </c>
      <c r="H33" s="309">
        <f>'Приложение 4'!N41</f>
        <v>1600</v>
      </c>
      <c r="I33" s="309">
        <f>'Приложение 4'!O41</f>
        <v>0</v>
      </c>
      <c r="J33" s="309">
        <f>'Приложение 4'!P41</f>
        <v>1600</v>
      </c>
      <c r="K33" s="309">
        <f>'Приложение 4'!Q41</f>
        <v>0</v>
      </c>
      <c r="L33" s="317">
        <f>'Приложение 4'!R41</f>
        <v>0</v>
      </c>
      <c r="M33" s="317">
        <f>'Приложение 4'!S41</f>
        <v>0</v>
      </c>
      <c r="N33" s="305" t="s">
        <v>62</v>
      </c>
      <c r="O33" s="311"/>
    </row>
    <row r="34" spans="2:15" ht="160.5" customHeight="1" x14ac:dyDescent="0.25">
      <c r="B34" s="262">
        <v>15</v>
      </c>
      <c r="C34" s="262">
        <v>4</v>
      </c>
      <c r="D34" s="326" t="s">
        <v>11</v>
      </c>
      <c r="E34" s="307" t="s">
        <v>75</v>
      </c>
      <c r="F34" s="317" t="s">
        <v>74</v>
      </c>
      <c r="G34" s="309">
        <v>7</v>
      </c>
      <c r="H34" s="309">
        <v>0</v>
      </c>
      <c r="I34" s="309">
        <v>32</v>
      </c>
      <c r="J34" s="309">
        <v>33</v>
      </c>
      <c r="K34" s="317" t="s">
        <v>68</v>
      </c>
      <c r="L34" s="317" t="s">
        <v>68</v>
      </c>
      <c r="M34" s="336" t="s">
        <v>138</v>
      </c>
      <c r="N34" s="335" t="s">
        <v>160</v>
      </c>
      <c r="O34" s="306" t="s">
        <v>76</v>
      </c>
    </row>
    <row r="35" spans="2:15" ht="225.75" customHeight="1" x14ac:dyDescent="0.25">
      <c r="B35" s="262">
        <v>15</v>
      </c>
      <c r="C35" s="262">
        <v>4</v>
      </c>
      <c r="D35" s="326" t="s">
        <v>12</v>
      </c>
      <c r="E35" s="305" t="s">
        <v>77</v>
      </c>
      <c r="F35" s="331" t="s">
        <v>74</v>
      </c>
      <c r="G35" s="331">
        <v>0.1</v>
      </c>
      <c r="H35" s="331">
        <v>0.1</v>
      </c>
      <c r="I35" s="331">
        <v>0.1</v>
      </c>
      <c r="J35" s="331">
        <v>0.1</v>
      </c>
      <c r="K35" s="331" t="s">
        <v>68</v>
      </c>
      <c r="L35" s="331" t="s">
        <v>68</v>
      </c>
      <c r="M35" s="337" t="s">
        <v>138</v>
      </c>
      <c r="N35" s="338" t="s">
        <v>160</v>
      </c>
      <c r="O35" s="306" t="s">
        <v>76</v>
      </c>
    </row>
    <row r="36" spans="2:15" ht="15.75" customHeight="1" x14ac:dyDescent="0.25">
      <c r="B36" s="262"/>
      <c r="C36" s="262"/>
      <c r="D36" s="257"/>
      <c r="E36" s="332" t="s">
        <v>153</v>
      </c>
      <c r="F36" s="333"/>
      <c r="G36" s="333"/>
      <c r="H36" s="333"/>
      <c r="I36" s="333"/>
      <c r="J36" s="333"/>
      <c r="K36" s="333"/>
      <c r="L36" s="333"/>
      <c r="M36" s="333"/>
      <c r="N36" s="333"/>
      <c r="O36" s="334"/>
    </row>
    <row r="37" spans="2:15" ht="157.5" x14ac:dyDescent="0.25">
      <c r="B37" s="262">
        <v>15</v>
      </c>
      <c r="C37" s="262">
        <v>6</v>
      </c>
      <c r="D37" s="326" t="s">
        <v>10</v>
      </c>
      <c r="E37" s="307" t="s">
        <v>113</v>
      </c>
      <c r="F37" s="317" t="s">
        <v>72</v>
      </c>
      <c r="G37" s="309">
        <f>'Приложение 4'!M50</f>
        <v>2700</v>
      </c>
      <c r="H37" s="309">
        <f>'Приложение 4'!N50</f>
        <v>2700</v>
      </c>
      <c r="I37" s="309">
        <f>'Приложение 4'!O50</f>
        <v>2036.2</v>
      </c>
      <c r="J37" s="309">
        <f>'Приложение 4'!P50</f>
        <v>0</v>
      </c>
      <c r="K37" s="309">
        <f>'Приложение 4'!Q50</f>
        <v>0</v>
      </c>
      <c r="L37" s="309">
        <f>'Приложение 4'!R50</f>
        <v>0</v>
      </c>
      <c r="M37" s="314">
        <f>'Приложение 4'!S50</f>
        <v>0</v>
      </c>
      <c r="N37" s="339" t="s">
        <v>161</v>
      </c>
      <c r="O37" s="340"/>
    </row>
    <row r="38" spans="2:15" ht="105" x14ac:dyDescent="0.25">
      <c r="B38" s="263">
        <v>15</v>
      </c>
      <c r="C38" s="263">
        <v>6</v>
      </c>
      <c r="D38" s="341" t="s">
        <v>11</v>
      </c>
      <c r="E38" s="342" t="s">
        <v>114</v>
      </c>
      <c r="F38" s="317" t="s">
        <v>72</v>
      </c>
      <c r="G38" s="317">
        <f>'Приложение 4'!M51</f>
        <v>43875.8</v>
      </c>
      <c r="H38" s="317">
        <f>'Приложение 4'!N51</f>
        <v>43482.2</v>
      </c>
      <c r="I38" s="309">
        <f>'Приложение 4'!O51</f>
        <v>24989.1</v>
      </c>
      <c r="J38" s="309">
        <f>'Приложение 4'!P51</f>
        <v>30991.5</v>
      </c>
      <c r="K38" s="309">
        <f>'Приложение 4'!Q51</f>
        <v>26620</v>
      </c>
      <c r="L38" s="309">
        <f>'Приложение 4'!R51</f>
        <v>34800.800000000003</v>
      </c>
      <c r="M38" s="314">
        <f>'Приложение 4'!S51</f>
        <v>0</v>
      </c>
      <c r="N38" s="342" t="s">
        <v>51</v>
      </c>
      <c r="O38" s="343"/>
    </row>
    <row r="39" spans="2:15" ht="25.5" customHeight="1" x14ac:dyDescent="0.25"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2:15" s="17" customFormat="1" ht="70.5" customHeight="1" x14ac:dyDescent="0.2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2:15" s="17" customFormat="1" hidden="1" x14ac:dyDescent="0.25">
      <c r="O41" s="18"/>
    </row>
    <row r="42" spans="2:15" s="17" customFormat="1" x14ac:dyDescent="0.25">
      <c r="O42" s="18"/>
    </row>
    <row r="43" spans="2:15" s="17" customFormat="1" x14ac:dyDescent="0.25">
      <c r="O43" s="18"/>
    </row>
    <row r="44" spans="2:15" s="17" customFormat="1" x14ac:dyDescent="0.25">
      <c r="O44" s="18"/>
    </row>
    <row r="45" spans="2:15" s="17" customFormat="1" x14ac:dyDescent="0.25">
      <c r="O45" s="18"/>
    </row>
    <row r="46" spans="2:15" s="17" customFormat="1" x14ac:dyDescent="0.25">
      <c r="O46" s="18"/>
    </row>
    <row r="47" spans="2:15" s="17" customFormat="1" x14ac:dyDescent="0.25">
      <c r="O47" s="18"/>
    </row>
    <row r="48" spans="2:15" s="17" customFormat="1" x14ac:dyDescent="0.25">
      <c r="O48" s="18"/>
    </row>
    <row r="49" spans="15:15" s="17" customFormat="1" x14ac:dyDescent="0.25">
      <c r="O49" s="18"/>
    </row>
    <row r="50" spans="15:15" s="17" customFormat="1" x14ac:dyDescent="0.25">
      <c r="O50" s="18"/>
    </row>
    <row r="51" spans="15:15" s="17" customFormat="1" x14ac:dyDescent="0.25">
      <c r="O51" s="18"/>
    </row>
    <row r="52" spans="15:15" s="17" customFormat="1" x14ac:dyDescent="0.25">
      <c r="O52" s="18"/>
    </row>
    <row r="53" spans="15:15" s="17" customFormat="1" x14ac:dyDescent="0.25">
      <c r="O53" s="18"/>
    </row>
    <row r="54" spans="15:15" s="17" customFormat="1" x14ac:dyDescent="0.25">
      <c r="O54" s="18"/>
    </row>
    <row r="55" spans="15:15" s="17" customFormat="1" x14ac:dyDescent="0.25">
      <c r="O55" s="18"/>
    </row>
    <row r="56" spans="15:15" s="17" customFormat="1" x14ac:dyDescent="0.25">
      <c r="O56" s="18"/>
    </row>
  </sheetData>
  <mergeCells count="19">
    <mergeCell ref="B11:C12"/>
    <mergeCell ref="D11:D13"/>
    <mergeCell ref="E11:E13"/>
    <mergeCell ref="F11:F13"/>
    <mergeCell ref="E36:O36"/>
    <mergeCell ref="E14:O14"/>
    <mergeCell ref="E29:O29"/>
    <mergeCell ref="E32:O32"/>
    <mergeCell ref="B16:B20"/>
    <mergeCell ref="C16:C20"/>
    <mergeCell ref="D16:D20"/>
    <mergeCell ref="F16:F20"/>
    <mergeCell ref="E5:N5"/>
    <mergeCell ref="E10:J10"/>
    <mergeCell ref="E8:O8"/>
    <mergeCell ref="E9:O9"/>
    <mergeCell ref="O11:O13"/>
    <mergeCell ref="N11:N13"/>
    <mergeCell ref="G11:M12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8"/>
  <sheetViews>
    <sheetView view="pageBreakPreview" topLeftCell="A30" zoomScale="80" zoomScaleNormal="100" zoomScaleSheetLayoutView="80" workbookViewId="0">
      <selection activeCell="F36" sqref="B4:S57"/>
    </sheetView>
  </sheetViews>
  <sheetFormatPr defaultRowHeight="15" x14ac:dyDescent="0.25"/>
  <cols>
    <col min="1" max="1" width="9.140625" style="8"/>
    <col min="2" max="2" width="6.28515625" style="8" customWidth="1"/>
    <col min="3" max="3" width="6.85546875" style="8" customWidth="1"/>
    <col min="4" max="4" width="6.85546875" style="23" customWidth="1"/>
    <col min="5" max="5" width="7.28515625" style="8" customWidth="1"/>
    <col min="6" max="6" width="33.42578125" style="8" customWidth="1"/>
    <col min="7" max="7" width="24.85546875" style="8" customWidth="1"/>
    <col min="8" max="8" width="7.5703125" style="24" customWidth="1"/>
    <col min="9" max="10" width="5.7109375" style="25" customWidth="1"/>
    <col min="11" max="11" width="14.42578125" style="24" bestFit="1" customWidth="1"/>
    <col min="12" max="12" width="7" style="24" customWidth="1"/>
    <col min="13" max="13" width="11.85546875" style="8" bestFit="1" customWidth="1"/>
    <col min="14" max="14" width="13.85546875" style="8" customWidth="1"/>
    <col min="15" max="15" width="11" style="8" customWidth="1"/>
    <col min="16" max="16" width="10.5703125" style="44" customWidth="1"/>
    <col min="17" max="17" width="11" style="8" customWidth="1"/>
    <col min="18" max="19" width="11.140625" style="8" customWidth="1"/>
    <col min="20" max="16384" width="9.140625" style="8"/>
  </cols>
  <sheetData>
    <row r="1" spans="2:19" ht="15.75" x14ac:dyDescent="0.25">
      <c r="B1" s="13"/>
      <c r="C1" s="13"/>
      <c r="D1" s="19"/>
      <c r="E1" s="13"/>
      <c r="F1" s="9"/>
      <c r="G1" s="9"/>
      <c r="H1" s="12"/>
      <c r="I1" s="20"/>
      <c r="J1" s="20"/>
      <c r="K1" s="12"/>
      <c r="L1" s="12"/>
      <c r="M1" s="11"/>
      <c r="N1" s="105" t="s">
        <v>482</v>
      </c>
      <c r="O1" s="106"/>
      <c r="P1" s="106"/>
      <c r="Q1" s="106"/>
      <c r="R1" s="106"/>
      <c r="S1" s="107"/>
    </row>
    <row r="2" spans="2:19" ht="47.25" customHeight="1" x14ac:dyDescent="0.25">
      <c r="B2" s="13"/>
      <c r="C2" s="13"/>
      <c r="D2" s="19"/>
      <c r="E2" s="13"/>
      <c r="F2" s="9"/>
      <c r="G2" s="9"/>
      <c r="H2" s="12"/>
      <c r="I2" s="20"/>
      <c r="J2" s="20"/>
      <c r="K2" s="12"/>
      <c r="L2" s="12"/>
      <c r="M2" s="11"/>
      <c r="N2" s="107"/>
      <c r="O2" s="107"/>
      <c r="P2" s="107"/>
      <c r="Q2" s="107"/>
      <c r="R2" s="107"/>
      <c r="S2" s="107"/>
    </row>
    <row r="3" spans="2:19" ht="17.25" customHeight="1" x14ac:dyDescent="0.25">
      <c r="B3" s="13"/>
      <c r="C3" s="13"/>
      <c r="D3" s="19"/>
      <c r="E3" s="13"/>
      <c r="F3" s="9"/>
      <c r="G3" s="9"/>
      <c r="H3" s="12"/>
      <c r="I3" s="20"/>
      <c r="J3" s="20"/>
      <c r="K3" s="12"/>
      <c r="L3" s="12"/>
      <c r="M3" s="11"/>
      <c r="N3" s="21"/>
      <c r="O3" s="21"/>
      <c r="P3" s="68"/>
      <c r="Q3" s="21"/>
      <c r="R3" s="21"/>
      <c r="S3" s="21"/>
    </row>
    <row r="4" spans="2:19" ht="81.75" customHeight="1" x14ac:dyDescent="0.25">
      <c r="B4" s="36"/>
      <c r="C4" s="36"/>
      <c r="D4" s="177"/>
      <c r="E4" s="36"/>
      <c r="F4" s="37"/>
      <c r="G4" s="37"/>
      <c r="H4" s="63"/>
      <c r="I4" s="82"/>
      <c r="J4" s="82"/>
      <c r="K4" s="63"/>
      <c r="L4" s="63"/>
      <c r="M4" s="38"/>
      <c r="N4" s="178" t="s">
        <v>142</v>
      </c>
      <c r="O4" s="178"/>
      <c r="P4" s="178"/>
      <c r="Q4" s="178"/>
      <c r="R4" s="178"/>
      <c r="S4" s="178"/>
    </row>
    <row r="5" spans="2:19" ht="47.25" customHeight="1" x14ac:dyDescent="0.25">
      <c r="B5" s="36"/>
      <c r="C5" s="111" t="s">
        <v>134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35"/>
      <c r="S5" s="35"/>
    </row>
    <row r="6" spans="2:19" ht="44.25" customHeight="1" x14ac:dyDescent="0.25">
      <c r="B6" s="38"/>
      <c r="C6" s="38"/>
      <c r="D6" s="59"/>
      <c r="E6" s="38"/>
      <c r="F6" s="35"/>
      <c r="G6" s="35"/>
      <c r="H6" s="63"/>
      <c r="I6" s="82"/>
      <c r="J6" s="82"/>
      <c r="K6" s="63"/>
      <c r="L6" s="63"/>
      <c r="M6" s="38"/>
      <c r="N6" s="35"/>
      <c r="O6" s="35"/>
      <c r="P6" s="35"/>
      <c r="Q6" s="180" t="s">
        <v>100</v>
      </c>
      <c r="R6" s="181"/>
      <c r="S6" s="182"/>
    </row>
    <row r="7" spans="2:19" x14ac:dyDescent="0.25">
      <c r="B7" s="183" t="s">
        <v>0</v>
      </c>
      <c r="C7" s="184"/>
      <c r="D7" s="185"/>
      <c r="E7" s="186"/>
      <c r="F7" s="187" t="s">
        <v>78</v>
      </c>
      <c r="G7" s="187" t="s">
        <v>79</v>
      </c>
      <c r="H7" s="183" t="s">
        <v>80</v>
      </c>
      <c r="I7" s="185"/>
      <c r="J7" s="185"/>
      <c r="K7" s="185"/>
      <c r="L7" s="185"/>
      <c r="M7" s="183" t="s">
        <v>81</v>
      </c>
      <c r="N7" s="185"/>
      <c r="O7" s="185"/>
      <c r="P7" s="185"/>
      <c r="Q7" s="185"/>
      <c r="R7" s="185"/>
      <c r="S7" s="188"/>
    </row>
    <row r="8" spans="2:19" ht="25.5" customHeight="1" x14ac:dyDescent="0.25">
      <c r="B8" s="189"/>
      <c r="C8" s="178"/>
      <c r="D8" s="190"/>
      <c r="E8" s="191"/>
      <c r="F8" s="187"/>
      <c r="G8" s="187"/>
      <c r="H8" s="192"/>
      <c r="I8" s="193"/>
      <c r="J8" s="193"/>
      <c r="K8" s="193"/>
      <c r="L8" s="193"/>
      <c r="M8" s="192"/>
      <c r="N8" s="193"/>
      <c r="O8" s="193"/>
      <c r="P8" s="193"/>
      <c r="Q8" s="193"/>
      <c r="R8" s="193"/>
      <c r="S8" s="194"/>
    </row>
    <row r="9" spans="2:19" ht="31.5" x14ac:dyDescent="0.25">
      <c r="B9" s="127" t="s">
        <v>2</v>
      </c>
      <c r="C9" s="127" t="s">
        <v>3</v>
      </c>
      <c r="D9" s="195" t="s">
        <v>22</v>
      </c>
      <c r="E9" s="127" t="s">
        <v>23</v>
      </c>
      <c r="F9" s="187"/>
      <c r="G9" s="187"/>
      <c r="H9" s="196" t="s">
        <v>82</v>
      </c>
      <c r="I9" s="197" t="s">
        <v>83</v>
      </c>
      <c r="J9" s="197" t="s">
        <v>84</v>
      </c>
      <c r="K9" s="196" t="s">
        <v>85</v>
      </c>
      <c r="L9" s="196" t="s">
        <v>86</v>
      </c>
      <c r="M9" s="69" t="s">
        <v>4</v>
      </c>
      <c r="N9" s="69" t="s">
        <v>5</v>
      </c>
      <c r="O9" s="69" t="s">
        <v>6</v>
      </c>
      <c r="P9" s="69" t="s">
        <v>7</v>
      </c>
      <c r="Q9" s="69" t="s">
        <v>8</v>
      </c>
      <c r="R9" s="198" t="s">
        <v>9</v>
      </c>
      <c r="S9" s="127" t="s">
        <v>137</v>
      </c>
    </row>
    <row r="10" spans="2:19" ht="24.75" customHeight="1" x14ac:dyDescent="0.25">
      <c r="B10" s="117">
        <v>15</v>
      </c>
      <c r="C10" s="199"/>
      <c r="D10" s="200"/>
      <c r="E10" s="199"/>
      <c r="F10" s="201" t="s">
        <v>87</v>
      </c>
      <c r="G10" s="138" t="s">
        <v>88</v>
      </c>
      <c r="H10" s="196"/>
      <c r="I10" s="197"/>
      <c r="J10" s="197"/>
      <c r="K10" s="196" t="s">
        <v>98</v>
      </c>
      <c r="L10" s="202"/>
      <c r="M10" s="203">
        <f>SUM(M11:M14)</f>
        <v>110925.3</v>
      </c>
      <c r="N10" s="203">
        <f t="shared" ref="N10:S10" si="0">SUM(N11:N14)</f>
        <v>417379.30000000005</v>
      </c>
      <c r="O10" s="203">
        <f t="shared" si="0"/>
        <v>225918.40000000002</v>
      </c>
      <c r="P10" s="203">
        <f t="shared" si="0"/>
        <v>229199.53999999998</v>
      </c>
      <c r="Q10" s="203">
        <f t="shared" si="0"/>
        <v>216239.97200000001</v>
      </c>
      <c r="R10" s="203">
        <f t="shared" si="0"/>
        <v>71226.990000000005</v>
      </c>
      <c r="S10" s="203">
        <f t="shared" si="0"/>
        <v>36426.19</v>
      </c>
    </row>
    <row r="11" spans="2:19" ht="15.75" customHeight="1" x14ac:dyDescent="0.25">
      <c r="B11" s="133"/>
      <c r="C11" s="204"/>
      <c r="D11" s="205"/>
      <c r="E11" s="204"/>
      <c r="F11" s="206"/>
      <c r="G11" s="207" t="s">
        <v>26</v>
      </c>
      <c r="H11" s="208" t="s">
        <v>91</v>
      </c>
      <c r="I11" s="209" t="s">
        <v>30</v>
      </c>
      <c r="J11" s="209" t="s">
        <v>20</v>
      </c>
      <c r="K11" s="117" t="s">
        <v>98</v>
      </c>
      <c r="L11" s="210"/>
      <c r="M11" s="211">
        <f t="shared" ref="M11:S11" si="1">M21+M22+M23+M24+M25+M26+M28+M29+M31+M32+M33+M47</f>
        <v>55835.8</v>
      </c>
      <c r="N11" s="211">
        <f t="shared" si="1"/>
        <v>367067.9</v>
      </c>
      <c r="O11" s="211">
        <f t="shared" si="1"/>
        <v>175682.5</v>
      </c>
      <c r="P11" s="211">
        <f t="shared" si="1"/>
        <v>181751.34</v>
      </c>
      <c r="Q11" s="211">
        <f>Q20+Q27+Q47</f>
        <v>161729.79200000002</v>
      </c>
      <c r="R11" s="211">
        <f t="shared" si="1"/>
        <v>34800.800000000003</v>
      </c>
      <c r="S11" s="211">
        <f t="shared" si="1"/>
        <v>0</v>
      </c>
    </row>
    <row r="12" spans="2:19" ht="15.75" x14ac:dyDescent="0.25">
      <c r="B12" s="142"/>
      <c r="C12" s="212"/>
      <c r="D12" s="212"/>
      <c r="E12" s="212"/>
      <c r="F12" s="213"/>
      <c r="G12" s="162"/>
      <c r="H12" s="208"/>
      <c r="I12" s="214" t="s">
        <v>19</v>
      </c>
      <c r="J12" s="214" t="s">
        <v>39</v>
      </c>
      <c r="K12" s="215"/>
      <c r="L12" s="215"/>
      <c r="M12" s="70">
        <f>M37+M38</f>
        <v>21000</v>
      </c>
      <c r="N12" s="70">
        <f t="shared" ref="N12:S12" si="2">N37+N38</f>
        <v>14069</v>
      </c>
      <c r="O12" s="70">
        <f t="shared" si="2"/>
        <v>12735.1</v>
      </c>
      <c r="P12" s="70">
        <f t="shared" si="2"/>
        <v>13764.8</v>
      </c>
      <c r="Q12" s="70">
        <f t="shared" si="2"/>
        <v>17718.3</v>
      </c>
      <c r="R12" s="70">
        <f t="shared" si="2"/>
        <v>0</v>
      </c>
      <c r="S12" s="70">
        <f t="shared" si="2"/>
        <v>0</v>
      </c>
    </row>
    <row r="13" spans="2:19" ht="15.75" x14ac:dyDescent="0.25">
      <c r="B13" s="142"/>
      <c r="C13" s="212"/>
      <c r="D13" s="212"/>
      <c r="E13" s="212"/>
      <c r="F13" s="213"/>
      <c r="G13" s="162"/>
      <c r="H13" s="208"/>
      <c r="I13" s="214" t="s">
        <v>29</v>
      </c>
      <c r="J13" s="214" t="s">
        <v>21</v>
      </c>
      <c r="K13" s="215"/>
      <c r="L13" s="215"/>
      <c r="M13" s="70">
        <f>M41</f>
        <v>0</v>
      </c>
      <c r="N13" s="70">
        <f t="shared" ref="N13:S13" si="3">N41</f>
        <v>1600</v>
      </c>
      <c r="O13" s="70">
        <f t="shared" si="3"/>
        <v>0</v>
      </c>
      <c r="P13" s="70">
        <f t="shared" si="3"/>
        <v>1600</v>
      </c>
      <c r="Q13" s="70">
        <f t="shared" si="3"/>
        <v>0</v>
      </c>
      <c r="R13" s="70">
        <f t="shared" si="3"/>
        <v>0</v>
      </c>
      <c r="S13" s="70">
        <f t="shared" si="3"/>
        <v>0</v>
      </c>
    </row>
    <row r="14" spans="2:19" ht="15.75" x14ac:dyDescent="0.25">
      <c r="B14" s="142"/>
      <c r="C14" s="212"/>
      <c r="D14" s="212"/>
      <c r="E14" s="212"/>
      <c r="F14" s="213"/>
      <c r="G14" s="162"/>
      <c r="H14" s="216"/>
      <c r="I14" s="217" t="s">
        <v>30</v>
      </c>
      <c r="J14" s="214" t="s">
        <v>27</v>
      </c>
      <c r="K14" s="218"/>
      <c r="L14" s="218"/>
      <c r="M14" s="219">
        <f>M44</f>
        <v>34089.5</v>
      </c>
      <c r="N14" s="219">
        <f t="shared" ref="N14:S14" si="4">N44</f>
        <v>34642.400000000001</v>
      </c>
      <c r="O14" s="219">
        <f t="shared" si="4"/>
        <v>37500.800000000003</v>
      </c>
      <c r="P14" s="219">
        <f t="shared" si="4"/>
        <v>32083.4</v>
      </c>
      <c r="Q14" s="219">
        <f t="shared" si="4"/>
        <v>36791.879999999997</v>
      </c>
      <c r="R14" s="219">
        <f t="shared" si="4"/>
        <v>36426.19</v>
      </c>
      <c r="S14" s="219">
        <f t="shared" si="4"/>
        <v>36426.19</v>
      </c>
    </row>
    <row r="15" spans="2:19" ht="9" customHeight="1" x14ac:dyDescent="0.25">
      <c r="B15" s="144">
        <v>15</v>
      </c>
      <c r="C15" s="144">
        <v>1</v>
      </c>
      <c r="D15" s="220"/>
      <c r="E15" s="221"/>
      <c r="F15" s="207" t="s">
        <v>90</v>
      </c>
      <c r="G15" s="207" t="s">
        <v>88</v>
      </c>
      <c r="H15" s="117"/>
      <c r="I15" s="222"/>
      <c r="J15" s="222"/>
      <c r="K15" s="222" t="s">
        <v>136</v>
      </c>
      <c r="L15" s="222"/>
      <c r="M15" s="223">
        <f t="shared" ref="M15:R15" si="5">M19</f>
        <v>9260</v>
      </c>
      <c r="N15" s="223">
        <f t="shared" si="5"/>
        <v>320885.7</v>
      </c>
      <c r="O15" s="223">
        <f t="shared" si="5"/>
        <v>148657.20000000001</v>
      </c>
      <c r="P15" s="223">
        <f>P19</f>
        <v>150759.84000000003</v>
      </c>
      <c r="Q15" s="223">
        <f t="shared" si="5"/>
        <v>135109.79200000002</v>
      </c>
      <c r="R15" s="224">
        <f t="shared" si="5"/>
        <v>0</v>
      </c>
      <c r="S15" s="210">
        <f>S19</f>
        <v>0</v>
      </c>
    </row>
    <row r="16" spans="2:19" ht="9.75" customHeight="1" x14ac:dyDescent="0.25">
      <c r="B16" s="225"/>
      <c r="C16" s="225"/>
      <c r="D16" s="226"/>
      <c r="E16" s="227"/>
      <c r="F16" s="228"/>
      <c r="G16" s="228"/>
      <c r="H16" s="218"/>
      <c r="I16" s="229"/>
      <c r="J16" s="229"/>
      <c r="K16" s="121"/>
      <c r="L16" s="121"/>
      <c r="M16" s="223"/>
      <c r="N16" s="223"/>
      <c r="O16" s="223"/>
      <c r="P16" s="223"/>
      <c r="Q16" s="223"/>
      <c r="R16" s="224"/>
      <c r="S16" s="218"/>
    </row>
    <row r="17" spans="2:19" ht="6.75" hidden="1" customHeight="1" x14ac:dyDescent="0.25">
      <c r="B17" s="225"/>
      <c r="C17" s="225"/>
      <c r="D17" s="226"/>
      <c r="E17" s="227"/>
      <c r="F17" s="228"/>
      <c r="G17" s="228"/>
      <c r="H17" s="230"/>
      <c r="I17" s="229"/>
      <c r="J17" s="229"/>
      <c r="K17" s="121"/>
      <c r="L17" s="121"/>
      <c r="M17" s="223"/>
      <c r="N17" s="223"/>
      <c r="O17" s="223"/>
      <c r="P17" s="223"/>
      <c r="Q17" s="223"/>
      <c r="R17" s="224"/>
      <c r="S17" s="231"/>
    </row>
    <row r="18" spans="2:19" ht="15" hidden="1" customHeight="1" x14ac:dyDescent="0.25">
      <c r="B18" s="225"/>
      <c r="C18" s="225"/>
      <c r="D18" s="226"/>
      <c r="E18" s="227"/>
      <c r="F18" s="228"/>
      <c r="G18" s="232"/>
      <c r="H18" s="230"/>
      <c r="I18" s="233"/>
      <c r="J18" s="233"/>
      <c r="K18" s="126"/>
      <c r="L18" s="126"/>
      <c r="M18" s="234"/>
      <c r="N18" s="234"/>
      <c r="O18" s="234"/>
      <c r="P18" s="234"/>
      <c r="Q18" s="234"/>
      <c r="R18" s="235"/>
      <c r="S18" s="231"/>
    </row>
    <row r="19" spans="2:19" ht="63" x14ac:dyDescent="0.25">
      <c r="B19" s="236"/>
      <c r="C19" s="236"/>
      <c r="D19" s="237"/>
      <c r="E19" s="238"/>
      <c r="F19" s="239"/>
      <c r="G19" s="154" t="s">
        <v>26</v>
      </c>
      <c r="H19" s="240" t="s">
        <v>89</v>
      </c>
      <c r="I19" s="197"/>
      <c r="J19" s="197"/>
      <c r="K19" s="197" t="s">
        <v>136</v>
      </c>
      <c r="L19" s="196"/>
      <c r="M19" s="71">
        <f t="shared" ref="M19:S19" si="6">M20+M27</f>
        <v>9260</v>
      </c>
      <c r="N19" s="71">
        <f t="shared" si="6"/>
        <v>320885.7</v>
      </c>
      <c r="O19" s="71">
        <f t="shared" si="6"/>
        <v>148657.20000000001</v>
      </c>
      <c r="P19" s="71">
        <f t="shared" si="6"/>
        <v>150759.84000000003</v>
      </c>
      <c r="Q19" s="71">
        <f t="shared" si="6"/>
        <v>135109.79200000002</v>
      </c>
      <c r="R19" s="241">
        <f t="shared" si="6"/>
        <v>0</v>
      </c>
      <c r="S19" s="241">
        <f t="shared" si="6"/>
        <v>0</v>
      </c>
    </row>
    <row r="20" spans="2:19" ht="78.75" x14ac:dyDescent="0.25">
      <c r="B20" s="242">
        <v>15</v>
      </c>
      <c r="C20" s="242">
        <v>1</v>
      </c>
      <c r="D20" s="243" t="s">
        <v>30</v>
      </c>
      <c r="E20" s="243"/>
      <c r="F20" s="138" t="s">
        <v>31</v>
      </c>
      <c r="G20" s="154" t="s">
        <v>26</v>
      </c>
      <c r="H20" s="196" t="s">
        <v>91</v>
      </c>
      <c r="I20" s="197" t="s">
        <v>30</v>
      </c>
      <c r="J20" s="197">
        <v>12</v>
      </c>
      <c r="K20" s="196" t="s">
        <v>92</v>
      </c>
      <c r="L20" s="244">
        <v>810</v>
      </c>
      <c r="M20" s="231">
        <f>M21+M22+M23+M25+M26</f>
        <v>1000</v>
      </c>
      <c r="N20" s="71">
        <f>N21+N22+N23+N25+N26</f>
        <v>885.7</v>
      </c>
      <c r="O20" s="71">
        <f>O21+O22+O23+O24+O25+O26</f>
        <v>86337.200000000012</v>
      </c>
      <c r="P20" s="71">
        <f>P21+P22+P23+P25+P26</f>
        <v>6164.7</v>
      </c>
      <c r="Q20" s="71">
        <f>Q21+Q22+Q23+Q24+Q25+Q26</f>
        <v>117694.6</v>
      </c>
      <c r="R20" s="241">
        <f>R21+R22+R23+R25+R26</f>
        <v>0</v>
      </c>
      <c r="S20" s="241">
        <f>S21+S22+S23+S25+S26</f>
        <v>0</v>
      </c>
    </row>
    <row r="21" spans="2:19" ht="66.75" customHeight="1" x14ac:dyDescent="0.25">
      <c r="B21" s="242">
        <v>15</v>
      </c>
      <c r="C21" s="242">
        <v>1</v>
      </c>
      <c r="D21" s="243" t="s">
        <v>30</v>
      </c>
      <c r="E21" s="243" t="s">
        <v>13</v>
      </c>
      <c r="F21" s="138" t="s">
        <v>63</v>
      </c>
      <c r="G21" s="154" t="s">
        <v>26</v>
      </c>
      <c r="H21" s="196" t="s">
        <v>91</v>
      </c>
      <c r="I21" s="197" t="s">
        <v>30</v>
      </c>
      <c r="J21" s="197" t="s">
        <v>20</v>
      </c>
      <c r="K21" s="196" t="s">
        <v>92</v>
      </c>
      <c r="L21" s="244">
        <v>810</v>
      </c>
      <c r="M21" s="231">
        <v>1000</v>
      </c>
      <c r="N21" s="245">
        <v>885.7</v>
      </c>
      <c r="O21" s="245">
        <v>0</v>
      </c>
      <c r="P21" s="245">
        <v>937.3</v>
      </c>
      <c r="Q21" s="245">
        <v>0</v>
      </c>
      <c r="R21" s="246">
        <v>0</v>
      </c>
      <c r="S21" s="245">
        <v>0</v>
      </c>
    </row>
    <row r="22" spans="2:19" ht="146.25" customHeight="1" x14ac:dyDescent="0.25">
      <c r="B22" s="247">
        <v>15</v>
      </c>
      <c r="C22" s="247">
        <v>1</v>
      </c>
      <c r="D22" s="248" t="s">
        <v>30</v>
      </c>
      <c r="E22" s="247">
        <v>5</v>
      </c>
      <c r="F22" s="135" t="s">
        <v>143</v>
      </c>
      <c r="G22" s="154" t="s">
        <v>26</v>
      </c>
      <c r="H22" s="196">
        <v>842</v>
      </c>
      <c r="I22" s="197" t="s">
        <v>30</v>
      </c>
      <c r="J22" s="197" t="s">
        <v>20</v>
      </c>
      <c r="K22" s="196" t="s">
        <v>101</v>
      </c>
      <c r="L22" s="196">
        <v>811</v>
      </c>
      <c r="M22" s="231">
        <v>0</v>
      </c>
      <c r="N22" s="71">
        <v>0</v>
      </c>
      <c r="O22" s="71">
        <v>569.5</v>
      </c>
      <c r="P22" s="71">
        <v>5227.3999999999996</v>
      </c>
      <c r="Q22" s="71">
        <v>0</v>
      </c>
      <c r="R22" s="241">
        <v>0</v>
      </c>
      <c r="S22" s="71">
        <v>0</v>
      </c>
    </row>
    <row r="23" spans="2:19" ht="31.5" customHeight="1" x14ac:dyDescent="0.25">
      <c r="B23" s="144">
        <v>15</v>
      </c>
      <c r="C23" s="144">
        <v>1</v>
      </c>
      <c r="D23" s="220" t="s">
        <v>30</v>
      </c>
      <c r="E23" s="220" t="s">
        <v>17</v>
      </c>
      <c r="F23" s="207" t="s">
        <v>102</v>
      </c>
      <c r="G23" s="207" t="s">
        <v>26</v>
      </c>
      <c r="H23" s="117">
        <v>842</v>
      </c>
      <c r="I23" s="222" t="s">
        <v>30</v>
      </c>
      <c r="J23" s="222" t="s">
        <v>20</v>
      </c>
      <c r="K23" s="196" t="s">
        <v>494</v>
      </c>
      <c r="L23" s="196">
        <v>811</v>
      </c>
      <c r="M23" s="231">
        <v>0</v>
      </c>
      <c r="N23" s="71">
        <v>0</v>
      </c>
      <c r="O23" s="71">
        <v>2500</v>
      </c>
      <c r="P23" s="71">
        <v>0</v>
      </c>
      <c r="Q23" s="71">
        <v>11730.9</v>
      </c>
      <c r="R23" s="241">
        <v>0</v>
      </c>
      <c r="S23" s="71">
        <v>0</v>
      </c>
    </row>
    <row r="24" spans="2:19" ht="95.25" customHeight="1" x14ac:dyDescent="0.25">
      <c r="B24" s="151"/>
      <c r="C24" s="151"/>
      <c r="D24" s="151"/>
      <c r="E24" s="151"/>
      <c r="F24" s="158"/>
      <c r="G24" s="158"/>
      <c r="H24" s="218"/>
      <c r="I24" s="218"/>
      <c r="J24" s="218"/>
      <c r="K24" s="72">
        <v>1510407051</v>
      </c>
      <c r="L24" s="72">
        <v>811</v>
      </c>
      <c r="M24" s="72"/>
      <c r="N24" s="72"/>
      <c r="O24" s="72">
        <v>5598.4</v>
      </c>
      <c r="P24" s="72"/>
      <c r="Q24" s="249"/>
      <c r="R24" s="250"/>
      <c r="S24" s="72"/>
    </row>
    <row r="25" spans="2:19" ht="114.75" customHeight="1" x14ac:dyDescent="0.25">
      <c r="B25" s="242">
        <v>15</v>
      </c>
      <c r="C25" s="242">
        <v>1</v>
      </c>
      <c r="D25" s="243" t="s">
        <v>30</v>
      </c>
      <c r="E25" s="243" t="s">
        <v>18</v>
      </c>
      <c r="F25" s="138" t="s">
        <v>103</v>
      </c>
      <c r="G25" s="154" t="s">
        <v>26</v>
      </c>
      <c r="H25" s="196">
        <v>842</v>
      </c>
      <c r="I25" s="197" t="s">
        <v>30</v>
      </c>
      <c r="J25" s="197" t="s">
        <v>20</v>
      </c>
      <c r="K25" s="196" t="s">
        <v>495</v>
      </c>
      <c r="L25" s="196">
        <v>811</v>
      </c>
      <c r="M25" s="231">
        <v>0</v>
      </c>
      <c r="N25" s="71">
        <v>0</v>
      </c>
      <c r="O25" s="71">
        <v>37669.300000000003</v>
      </c>
      <c r="P25" s="71">
        <v>0</v>
      </c>
      <c r="Q25" s="71">
        <v>24928.1</v>
      </c>
      <c r="R25" s="241">
        <v>0</v>
      </c>
      <c r="S25" s="71">
        <v>0</v>
      </c>
    </row>
    <row r="26" spans="2:19" ht="67.5" customHeight="1" x14ac:dyDescent="0.25">
      <c r="B26" s="242">
        <v>15</v>
      </c>
      <c r="C26" s="242">
        <v>1</v>
      </c>
      <c r="D26" s="243" t="s">
        <v>30</v>
      </c>
      <c r="E26" s="243" t="s">
        <v>19</v>
      </c>
      <c r="F26" s="138" t="s">
        <v>104</v>
      </c>
      <c r="G26" s="154" t="s">
        <v>26</v>
      </c>
      <c r="H26" s="196">
        <v>842</v>
      </c>
      <c r="I26" s="197" t="s">
        <v>30</v>
      </c>
      <c r="J26" s="197" t="s">
        <v>20</v>
      </c>
      <c r="K26" s="196" t="s">
        <v>496</v>
      </c>
      <c r="L26" s="196">
        <v>811</v>
      </c>
      <c r="M26" s="231">
        <v>0</v>
      </c>
      <c r="N26" s="71">
        <v>0</v>
      </c>
      <c r="O26" s="71">
        <v>40000</v>
      </c>
      <c r="P26" s="71">
        <v>0</v>
      </c>
      <c r="Q26" s="71">
        <v>81035.600000000006</v>
      </c>
      <c r="R26" s="241">
        <v>0</v>
      </c>
      <c r="S26" s="71">
        <v>0</v>
      </c>
    </row>
    <row r="27" spans="2:19" ht="98.25" customHeight="1" x14ac:dyDescent="0.25">
      <c r="B27" s="251">
        <v>15</v>
      </c>
      <c r="C27" s="251">
        <v>1</v>
      </c>
      <c r="D27" s="251">
        <v>12</v>
      </c>
      <c r="E27" s="252"/>
      <c r="F27" s="253" t="s">
        <v>93</v>
      </c>
      <c r="G27" s="154" t="s">
        <v>26</v>
      </c>
      <c r="H27" s="196">
        <v>842</v>
      </c>
      <c r="I27" s="197" t="s">
        <v>30</v>
      </c>
      <c r="J27" s="197" t="s">
        <v>20</v>
      </c>
      <c r="K27" s="196" t="s">
        <v>105</v>
      </c>
      <c r="L27" s="196">
        <v>630</v>
      </c>
      <c r="M27" s="231">
        <f t="shared" ref="M27:S27" si="7">M28+M29+M31</f>
        <v>8260</v>
      </c>
      <c r="N27" s="71">
        <f t="shared" si="7"/>
        <v>320000</v>
      </c>
      <c r="O27" s="71">
        <f t="shared" si="7"/>
        <v>62320</v>
      </c>
      <c r="P27" s="71">
        <f>P28+P29+P31+P32+P33</f>
        <v>144595.14000000001</v>
      </c>
      <c r="Q27" s="71">
        <f>Q28+Q29+Q30+Q31+Q32+Q33</f>
        <v>17415.191999999999</v>
      </c>
      <c r="R27" s="241">
        <v>0</v>
      </c>
      <c r="S27" s="241">
        <f t="shared" si="7"/>
        <v>0</v>
      </c>
    </row>
    <row r="28" spans="2:19" ht="113.25" customHeight="1" x14ac:dyDescent="0.25">
      <c r="B28" s="251">
        <v>15</v>
      </c>
      <c r="C28" s="251">
        <v>1</v>
      </c>
      <c r="D28" s="251">
        <v>12</v>
      </c>
      <c r="E28" s="251">
        <v>1</v>
      </c>
      <c r="F28" s="253" t="s">
        <v>144</v>
      </c>
      <c r="G28" s="154" t="s">
        <v>26</v>
      </c>
      <c r="H28" s="196">
        <v>842</v>
      </c>
      <c r="I28" s="197" t="s">
        <v>30</v>
      </c>
      <c r="J28" s="197" t="s">
        <v>20</v>
      </c>
      <c r="K28" s="196" t="s">
        <v>106</v>
      </c>
      <c r="L28" s="196">
        <v>632</v>
      </c>
      <c r="M28" s="231">
        <v>8260</v>
      </c>
      <c r="N28" s="71">
        <v>20000</v>
      </c>
      <c r="O28" s="71">
        <v>30000</v>
      </c>
      <c r="P28" s="71">
        <v>0</v>
      </c>
      <c r="Q28" s="71">
        <v>0</v>
      </c>
      <c r="R28" s="241">
        <v>0</v>
      </c>
      <c r="S28" s="71">
        <v>0</v>
      </c>
    </row>
    <row r="29" spans="2:19" ht="82.5" customHeight="1" x14ac:dyDescent="0.25">
      <c r="B29" s="254">
        <v>15</v>
      </c>
      <c r="C29" s="254">
        <v>1</v>
      </c>
      <c r="D29" s="255" t="s">
        <v>20</v>
      </c>
      <c r="E29" s="255" t="s">
        <v>11</v>
      </c>
      <c r="F29" s="138" t="s">
        <v>40</v>
      </c>
      <c r="G29" s="154" t="s">
        <v>26</v>
      </c>
      <c r="H29" s="196">
        <v>842</v>
      </c>
      <c r="I29" s="197" t="s">
        <v>30</v>
      </c>
      <c r="J29" s="197" t="s">
        <v>20</v>
      </c>
      <c r="K29" s="196" t="s">
        <v>145</v>
      </c>
      <c r="L29" s="196">
        <v>632</v>
      </c>
      <c r="M29" s="231">
        <v>0</v>
      </c>
      <c r="N29" s="71">
        <v>300000</v>
      </c>
      <c r="O29" s="71">
        <v>32320</v>
      </c>
      <c r="P29" s="71">
        <v>100000</v>
      </c>
      <c r="Q29" s="71">
        <v>0</v>
      </c>
      <c r="R29" s="241">
        <v>0</v>
      </c>
      <c r="S29" s="71">
        <v>0</v>
      </c>
    </row>
    <row r="30" spans="2:19" ht="30.75" customHeight="1" x14ac:dyDescent="0.25">
      <c r="B30" s="144">
        <v>15</v>
      </c>
      <c r="C30" s="144">
        <v>1</v>
      </c>
      <c r="D30" s="220" t="s">
        <v>20</v>
      </c>
      <c r="E30" s="220" t="s">
        <v>12</v>
      </c>
      <c r="F30" s="207" t="s">
        <v>149</v>
      </c>
      <c r="G30" s="207" t="s">
        <v>26</v>
      </c>
      <c r="H30" s="117">
        <v>842</v>
      </c>
      <c r="I30" s="222" t="s">
        <v>30</v>
      </c>
      <c r="J30" s="222" t="s">
        <v>20</v>
      </c>
      <c r="K30" s="196" t="s">
        <v>497</v>
      </c>
      <c r="L30" s="196">
        <v>632</v>
      </c>
      <c r="M30" s="231">
        <v>0</v>
      </c>
      <c r="N30" s="71">
        <v>0</v>
      </c>
      <c r="O30" s="71">
        <v>0</v>
      </c>
      <c r="P30" s="71">
        <v>0</v>
      </c>
      <c r="Q30" s="71">
        <v>7260.7920000000004</v>
      </c>
      <c r="R30" s="241">
        <v>0</v>
      </c>
      <c r="S30" s="71">
        <v>0</v>
      </c>
    </row>
    <row r="31" spans="2:19" ht="128.25" customHeight="1" x14ac:dyDescent="0.25">
      <c r="B31" s="151"/>
      <c r="C31" s="151"/>
      <c r="D31" s="151"/>
      <c r="E31" s="151"/>
      <c r="F31" s="158"/>
      <c r="G31" s="158"/>
      <c r="H31" s="218"/>
      <c r="I31" s="143"/>
      <c r="J31" s="143"/>
      <c r="K31" s="196" t="s">
        <v>478</v>
      </c>
      <c r="L31" s="196">
        <v>632</v>
      </c>
      <c r="M31" s="73">
        <v>0</v>
      </c>
      <c r="N31" s="73">
        <v>0</v>
      </c>
      <c r="O31" s="73">
        <v>0</v>
      </c>
      <c r="P31" s="73">
        <v>0</v>
      </c>
      <c r="Q31" s="73">
        <v>10154.4</v>
      </c>
      <c r="R31" s="256">
        <v>0</v>
      </c>
      <c r="S31" s="73">
        <v>0</v>
      </c>
    </row>
    <row r="32" spans="2:19" ht="31.5" customHeight="1" x14ac:dyDescent="0.25">
      <c r="B32" s="144">
        <v>15</v>
      </c>
      <c r="C32" s="144">
        <v>1</v>
      </c>
      <c r="D32" s="144">
        <v>12</v>
      </c>
      <c r="E32" s="144">
        <v>4</v>
      </c>
      <c r="F32" s="145" t="s">
        <v>141</v>
      </c>
      <c r="G32" s="145" t="s">
        <v>26</v>
      </c>
      <c r="H32" s="196">
        <v>842</v>
      </c>
      <c r="I32" s="257" t="s">
        <v>30</v>
      </c>
      <c r="J32" s="258">
        <v>12</v>
      </c>
      <c r="K32" s="196" t="s">
        <v>498</v>
      </c>
      <c r="L32" s="196">
        <v>632</v>
      </c>
      <c r="M32" s="73">
        <v>0</v>
      </c>
      <c r="N32" s="73">
        <v>0</v>
      </c>
      <c r="O32" s="73">
        <v>0</v>
      </c>
      <c r="P32" s="73">
        <v>44149.2</v>
      </c>
      <c r="Q32" s="73">
        <v>0</v>
      </c>
      <c r="R32" s="256">
        <v>0</v>
      </c>
      <c r="S32" s="73">
        <v>0</v>
      </c>
    </row>
    <row r="33" spans="2:19" ht="72.75" customHeight="1" x14ac:dyDescent="0.25">
      <c r="B33" s="151"/>
      <c r="C33" s="151"/>
      <c r="D33" s="151"/>
      <c r="E33" s="151"/>
      <c r="F33" s="152"/>
      <c r="G33" s="152"/>
      <c r="H33" s="196">
        <v>842</v>
      </c>
      <c r="I33" s="257" t="s">
        <v>30</v>
      </c>
      <c r="J33" s="258">
        <v>12</v>
      </c>
      <c r="K33" s="196" t="s">
        <v>146</v>
      </c>
      <c r="L33" s="196">
        <v>632</v>
      </c>
      <c r="M33" s="73">
        <v>0</v>
      </c>
      <c r="N33" s="73">
        <v>0</v>
      </c>
      <c r="O33" s="73">
        <v>0</v>
      </c>
      <c r="P33" s="259">
        <v>445.94</v>
      </c>
      <c r="Q33" s="73">
        <v>0</v>
      </c>
      <c r="R33" s="256">
        <v>0</v>
      </c>
      <c r="S33" s="73">
        <v>0</v>
      </c>
    </row>
    <row r="34" spans="2:19" ht="25.5" customHeight="1" x14ac:dyDescent="0.25">
      <c r="B34" s="144">
        <v>15</v>
      </c>
      <c r="C34" s="144">
        <v>2</v>
      </c>
      <c r="D34" s="144"/>
      <c r="E34" s="144"/>
      <c r="F34" s="207" t="s">
        <v>41</v>
      </c>
      <c r="G34" s="138" t="s">
        <v>88</v>
      </c>
      <c r="H34" s="196"/>
      <c r="I34" s="257" t="s">
        <v>19</v>
      </c>
      <c r="J34" s="257" t="s">
        <v>39</v>
      </c>
      <c r="K34" s="196">
        <v>1520000000</v>
      </c>
      <c r="L34" s="196"/>
      <c r="M34" s="73">
        <f t="shared" ref="M34:R35" si="8">M35</f>
        <v>21000</v>
      </c>
      <c r="N34" s="73">
        <f t="shared" si="8"/>
        <v>14069</v>
      </c>
      <c r="O34" s="73">
        <f t="shared" si="8"/>
        <v>12735.1</v>
      </c>
      <c r="P34" s="73">
        <f t="shared" si="8"/>
        <v>13764.8</v>
      </c>
      <c r="Q34" s="73">
        <f t="shared" si="8"/>
        <v>17718.3</v>
      </c>
      <c r="R34" s="256">
        <f t="shared" si="8"/>
        <v>0</v>
      </c>
      <c r="S34" s="73">
        <f>S35</f>
        <v>0</v>
      </c>
    </row>
    <row r="35" spans="2:19" ht="121.5" customHeight="1" x14ac:dyDescent="0.25">
      <c r="B35" s="260"/>
      <c r="C35" s="260"/>
      <c r="D35" s="260"/>
      <c r="E35" s="260"/>
      <c r="F35" s="232"/>
      <c r="G35" s="154" t="s">
        <v>26</v>
      </c>
      <c r="H35" s="231" t="s">
        <v>94</v>
      </c>
      <c r="I35" s="197" t="s">
        <v>19</v>
      </c>
      <c r="J35" s="197" t="s">
        <v>39</v>
      </c>
      <c r="K35" s="196">
        <v>1520000000</v>
      </c>
      <c r="L35" s="231"/>
      <c r="M35" s="73">
        <f t="shared" si="8"/>
        <v>21000</v>
      </c>
      <c r="N35" s="73">
        <f t="shared" si="8"/>
        <v>14069</v>
      </c>
      <c r="O35" s="73">
        <f t="shared" si="8"/>
        <v>12735.1</v>
      </c>
      <c r="P35" s="73">
        <f t="shared" si="8"/>
        <v>13764.8</v>
      </c>
      <c r="Q35" s="73">
        <f t="shared" si="8"/>
        <v>17718.3</v>
      </c>
      <c r="R35" s="256">
        <f t="shared" si="8"/>
        <v>0</v>
      </c>
      <c r="S35" s="73">
        <f>S36</f>
        <v>0</v>
      </c>
    </row>
    <row r="36" spans="2:19" ht="162.75" customHeight="1" x14ac:dyDescent="0.25">
      <c r="B36" s="242">
        <v>15</v>
      </c>
      <c r="C36" s="242">
        <v>2</v>
      </c>
      <c r="D36" s="243" t="s">
        <v>28</v>
      </c>
      <c r="E36" s="243"/>
      <c r="F36" s="138" t="s">
        <v>42</v>
      </c>
      <c r="G36" s="154" t="s">
        <v>26</v>
      </c>
      <c r="H36" s="261">
        <v>842</v>
      </c>
      <c r="I36" s="197" t="s">
        <v>19</v>
      </c>
      <c r="J36" s="197" t="s">
        <v>39</v>
      </c>
      <c r="K36" s="261">
        <v>1520200000</v>
      </c>
      <c r="L36" s="261">
        <v>810</v>
      </c>
      <c r="M36" s="231">
        <f t="shared" ref="M36:S36" si="9">M37+M38</f>
        <v>21000</v>
      </c>
      <c r="N36" s="71">
        <f t="shared" si="9"/>
        <v>14069</v>
      </c>
      <c r="O36" s="71">
        <f t="shared" si="9"/>
        <v>12735.1</v>
      </c>
      <c r="P36" s="71">
        <f t="shared" si="9"/>
        <v>13764.8</v>
      </c>
      <c r="Q36" s="71">
        <f t="shared" si="9"/>
        <v>17718.3</v>
      </c>
      <c r="R36" s="241">
        <f t="shared" si="9"/>
        <v>0</v>
      </c>
      <c r="S36" s="241">
        <f t="shared" si="9"/>
        <v>0</v>
      </c>
    </row>
    <row r="37" spans="2:19" ht="149.25" customHeight="1" x14ac:dyDescent="0.25">
      <c r="B37" s="262">
        <v>15</v>
      </c>
      <c r="C37" s="262">
        <v>2</v>
      </c>
      <c r="D37" s="257" t="s">
        <v>28</v>
      </c>
      <c r="E37" s="257" t="s">
        <v>11</v>
      </c>
      <c r="F37" s="138" t="s">
        <v>107</v>
      </c>
      <c r="G37" s="154" t="s">
        <v>26</v>
      </c>
      <c r="H37" s="196">
        <v>842</v>
      </c>
      <c r="I37" s="257" t="s">
        <v>19</v>
      </c>
      <c r="J37" s="257" t="s">
        <v>39</v>
      </c>
      <c r="K37" s="196">
        <v>1520208060</v>
      </c>
      <c r="L37" s="196">
        <v>810</v>
      </c>
      <c r="M37" s="73">
        <v>10500</v>
      </c>
      <c r="N37" s="73">
        <v>2007.5</v>
      </c>
      <c r="O37" s="73">
        <v>0</v>
      </c>
      <c r="P37" s="73">
        <v>0</v>
      </c>
      <c r="Q37" s="73">
        <v>4500</v>
      </c>
      <c r="R37" s="256">
        <v>0</v>
      </c>
      <c r="S37" s="73">
        <v>0</v>
      </c>
    </row>
    <row r="38" spans="2:19" ht="288.75" customHeight="1" x14ac:dyDescent="0.25">
      <c r="B38" s="263">
        <v>15</v>
      </c>
      <c r="C38" s="263">
        <v>2</v>
      </c>
      <c r="D38" s="264" t="s">
        <v>28</v>
      </c>
      <c r="E38" s="263">
        <v>3</v>
      </c>
      <c r="F38" s="265" t="s">
        <v>148</v>
      </c>
      <c r="G38" s="154" t="s">
        <v>26</v>
      </c>
      <c r="H38" s="261">
        <v>842</v>
      </c>
      <c r="I38" s="197" t="s">
        <v>19</v>
      </c>
      <c r="J38" s="197" t="s">
        <v>39</v>
      </c>
      <c r="K38" s="261">
        <v>1520208050</v>
      </c>
      <c r="L38" s="261">
        <v>810</v>
      </c>
      <c r="M38" s="231">
        <v>10500</v>
      </c>
      <c r="N38" s="71">
        <v>12061.5</v>
      </c>
      <c r="O38" s="71">
        <v>12735.1</v>
      </c>
      <c r="P38" s="71">
        <v>13764.8</v>
      </c>
      <c r="Q38" s="71">
        <v>13218.3</v>
      </c>
      <c r="R38" s="241">
        <v>0</v>
      </c>
      <c r="S38" s="243" t="s">
        <v>139</v>
      </c>
    </row>
    <row r="39" spans="2:19" ht="19.5" customHeight="1" x14ac:dyDescent="0.25">
      <c r="B39" s="159">
        <v>15</v>
      </c>
      <c r="C39" s="159">
        <v>3</v>
      </c>
      <c r="D39" s="159"/>
      <c r="E39" s="159"/>
      <c r="F39" s="207" t="s">
        <v>44</v>
      </c>
      <c r="G39" s="154" t="s">
        <v>88</v>
      </c>
      <c r="H39" s="231"/>
      <c r="I39" s="197"/>
      <c r="J39" s="197"/>
      <c r="K39" s="231"/>
      <c r="L39" s="231"/>
      <c r="M39" s="231">
        <v>0</v>
      </c>
      <c r="N39" s="71">
        <v>0</v>
      </c>
      <c r="O39" s="71">
        <f>O40</f>
        <v>0</v>
      </c>
      <c r="P39" s="71">
        <f>P40</f>
        <v>0</v>
      </c>
      <c r="Q39" s="71">
        <f>Q40</f>
        <v>0</v>
      </c>
      <c r="R39" s="241">
        <f>R40</f>
        <v>0</v>
      </c>
      <c r="S39" s="71">
        <f>S40</f>
        <v>0</v>
      </c>
    </row>
    <row r="40" spans="2:19" ht="63.75" customHeight="1" x14ac:dyDescent="0.25">
      <c r="B40" s="238"/>
      <c r="C40" s="238"/>
      <c r="D40" s="238"/>
      <c r="E40" s="238"/>
      <c r="F40" s="239"/>
      <c r="G40" s="154" t="s">
        <v>26</v>
      </c>
      <c r="H40" s="231" t="s">
        <v>89</v>
      </c>
      <c r="I40" s="197"/>
      <c r="J40" s="197"/>
      <c r="K40" s="231"/>
      <c r="L40" s="231"/>
      <c r="M40" s="231">
        <v>0</v>
      </c>
      <c r="N40" s="71">
        <v>0</v>
      </c>
      <c r="O40" s="71">
        <v>0</v>
      </c>
      <c r="P40" s="71">
        <v>0</v>
      </c>
      <c r="Q40" s="71">
        <v>0</v>
      </c>
      <c r="R40" s="241">
        <v>0</v>
      </c>
      <c r="S40" s="71">
        <v>0</v>
      </c>
    </row>
    <row r="41" spans="2:19" ht="15.75" x14ac:dyDescent="0.25">
      <c r="B41" s="159">
        <v>15</v>
      </c>
      <c r="C41" s="159">
        <v>4</v>
      </c>
      <c r="D41" s="159"/>
      <c r="E41" s="159"/>
      <c r="F41" s="160" t="s">
        <v>45</v>
      </c>
      <c r="G41" s="138" t="s">
        <v>88</v>
      </c>
      <c r="H41" s="196"/>
      <c r="I41" s="197" t="s">
        <v>29</v>
      </c>
      <c r="J41" s="197" t="s">
        <v>21</v>
      </c>
      <c r="K41" s="197" t="s">
        <v>108</v>
      </c>
      <c r="L41" s="196"/>
      <c r="M41" s="231">
        <v>0</v>
      </c>
      <c r="N41" s="71">
        <f t="shared" ref="N41:S42" si="10">N42</f>
        <v>1600</v>
      </c>
      <c r="O41" s="71">
        <f t="shared" si="10"/>
        <v>0</v>
      </c>
      <c r="P41" s="71">
        <f t="shared" si="10"/>
        <v>1600</v>
      </c>
      <c r="Q41" s="71">
        <f t="shared" si="10"/>
        <v>0</v>
      </c>
      <c r="R41" s="241">
        <f t="shared" si="10"/>
        <v>0</v>
      </c>
      <c r="S41" s="71">
        <f t="shared" si="10"/>
        <v>0</v>
      </c>
    </row>
    <row r="42" spans="2:19" ht="115.5" customHeight="1" x14ac:dyDescent="0.25">
      <c r="B42" s="238"/>
      <c r="C42" s="238"/>
      <c r="D42" s="238"/>
      <c r="E42" s="238"/>
      <c r="F42" s="239"/>
      <c r="G42" s="154" t="s">
        <v>26</v>
      </c>
      <c r="H42" s="196" t="s">
        <v>91</v>
      </c>
      <c r="I42" s="257" t="s">
        <v>29</v>
      </c>
      <c r="J42" s="258">
        <v>14</v>
      </c>
      <c r="K42" s="197" t="s">
        <v>108</v>
      </c>
      <c r="L42" s="266"/>
      <c r="M42" s="73">
        <f>M43</f>
        <v>0</v>
      </c>
      <c r="N42" s="71">
        <f t="shared" si="10"/>
        <v>1600</v>
      </c>
      <c r="O42" s="71">
        <f t="shared" si="10"/>
        <v>0</v>
      </c>
      <c r="P42" s="71">
        <f t="shared" si="10"/>
        <v>1600</v>
      </c>
      <c r="Q42" s="71">
        <f t="shared" si="10"/>
        <v>0</v>
      </c>
      <c r="R42" s="241">
        <f t="shared" si="10"/>
        <v>0</v>
      </c>
      <c r="S42" s="71">
        <f t="shared" si="10"/>
        <v>0</v>
      </c>
    </row>
    <row r="43" spans="2:19" ht="117.75" customHeight="1" x14ac:dyDescent="0.25">
      <c r="B43" s="262">
        <v>15</v>
      </c>
      <c r="C43" s="262">
        <v>4</v>
      </c>
      <c r="D43" s="257" t="s">
        <v>28</v>
      </c>
      <c r="E43" s="262"/>
      <c r="F43" s="138" t="s">
        <v>46</v>
      </c>
      <c r="G43" s="154" t="s">
        <v>26</v>
      </c>
      <c r="H43" s="196" t="s">
        <v>91</v>
      </c>
      <c r="I43" s="197" t="s">
        <v>29</v>
      </c>
      <c r="J43" s="197" t="s">
        <v>21</v>
      </c>
      <c r="K43" s="197" t="s">
        <v>109</v>
      </c>
      <c r="L43" s="196" t="s">
        <v>95</v>
      </c>
      <c r="M43" s="73">
        <v>0</v>
      </c>
      <c r="N43" s="71">
        <v>1600</v>
      </c>
      <c r="O43" s="71">
        <v>0</v>
      </c>
      <c r="P43" s="71">
        <v>1600</v>
      </c>
      <c r="Q43" s="71">
        <v>0</v>
      </c>
      <c r="R43" s="241">
        <v>0</v>
      </c>
      <c r="S43" s="71">
        <v>0</v>
      </c>
    </row>
    <row r="44" spans="2:19" ht="15.75" x14ac:dyDescent="0.25">
      <c r="B44" s="159">
        <v>15</v>
      </c>
      <c r="C44" s="159">
        <v>5</v>
      </c>
      <c r="D44" s="267"/>
      <c r="E44" s="267"/>
      <c r="F44" s="268" t="s">
        <v>47</v>
      </c>
      <c r="G44" s="138" t="s">
        <v>88</v>
      </c>
      <c r="H44" s="269"/>
      <c r="I44" s="197"/>
      <c r="J44" s="197"/>
      <c r="K44" s="231"/>
      <c r="L44" s="231"/>
      <c r="M44" s="231">
        <f t="shared" ref="M44:S45" si="11">M45</f>
        <v>34089.5</v>
      </c>
      <c r="N44" s="71">
        <f t="shared" si="11"/>
        <v>34642.400000000001</v>
      </c>
      <c r="O44" s="74">
        <f t="shared" si="11"/>
        <v>37500.800000000003</v>
      </c>
      <c r="P44" s="74">
        <f t="shared" si="11"/>
        <v>32083.4</v>
      </c>
      <c r="Q44" s="74">
        <f t="shared" si="11"/>
        <v>36791.879999999997</v>
      </c>
      <c r="R44" s="270">
        <f t="shared" si="11"/>
        <v>36426.19</v>
      </c>
      <c r="S44" s="80">
        <f t="shared" si="11"/>
        <v>36426.19</v>
      </c>
    </row>
    <row r="45" spans="2:19" ht="63" x14ac:dyDescent="0.25">
      <c r="B45" s="238"/>
      <c r="C45" s="238"/>
      <c r="D45" s="238"/>
      <c r="E45" s="238"/>
      <c r="F45" s="239"/>
      <c r="G45" s="154" t="s">
        <v>26</v>
      </c>
      <c r="H45" s="196" t="s">
        <v>96</v>
      </c>
      <c r="I45" s="197"/>
      <c r="J45" s="197"/>
      <c r="K45" s="231"/>
      <c r="L45" s="231"/>
      <c r="M45" s="231">
        <f t="shared" si="11"/>
        <v>34089.5</v>
      </c>
      <c r="N45" s="71">
        <f t="shared" si="11"/>
        <v>34642.400000000001</v>
      </c>
      <c r="O45" s="74">
        <f t="shared" si="11"/>
        <v>37500.800000000003</v>
      </c>
      <c r="P45" s="74">
        <f t="shared" si="11"/>
        <v>32083.4</v>
      </c>
      <c r="Q45" s="74">
        <f t="shared" si="11"/>
        <v>36791.879999999997</v>
      </c>
      <c r="R45" s="270">
        <f t="shared" si="11"/>
        <v>36426.19</v>
      </c>
      <c r="S45" s="80">
        <f t="shared" si="11"/>
        <v>36426.19</v>
      </c>
    </row>
    <row r="46" spans="2:19" ht="141.75" x14ac:dyDescent="0.25">
      <c r="B46" s="262">
        <v>15</v>
      </c>
      <c r="C46" s="262">
        <v>5</v>
      </c>
      <c r="D46" s="257" t="s">
        <v>27</v>
      </c>
      <c r="E46" s="257"/>
      <c r="F46" s="138" t="s">
        <v>48</v>
      </c>
      <c r="G46" s="154" t="s">
        <v>26</v>
      </c>
      <c r="H46" s="196" t="s">
        <v>96</v>
      </c>
      <c r="I46" s="197" t="s">
        <v>30</v>
      </c>
      <c r="J46" s="197" t="s">
        <v>27</v>
      </c>
      <c r="K46" s="231" t="s">
        <v>97</v>
      </c>
      <c r="L46" s="231" t="s">
        <v>110</v>
      </c>
      <c r="M46" s="231">
        <v>34089.5</v>
      </c>
      <c r="N46" s="71">
        <v>34642.400000000001</v>
      </c>
      <c r="O46" s="271">
        <v>37500.800000000003</v>
      </c>
      <c r="P46" s="271">
        <v>32083.4</v>
      </c>
      <c r="Q46" s="271">
        <v>36791.879999999997</v>
      </c>
      <c r="R46" s="272">
        <v>36426.19</v>
      </c>
      <c r="S46" s="231">
        <v>36426.19</v>
      </c>
    </row>
    <row r="47" spans="2:19" ht="15.75" x14ac:dyDescent="0.25">
      <c r="B47" s="159">
        <v>15</v>
      </c>
      <c r="C47" s="159">
        <v>6</v>
      </c>
      <c r="D47" s="159"/>
      <c r="E47" s="159"/>
      <c r="F47" s="160" t="s">
        <v>111</v>
      </c>
      <c r="G47" s="138" t="s">
        <v>88</v>
      </c>
      <c r="H47" s="196">
        <v>842</v>
      </c>
      <c r="I47" s="197" t="s">
        <v>30</v>
      </c>
      <c r="J47" s="197" t="s">
        <v>20</v>
      </c>
      <c r="K47" s="261">
        <v>1560000000</v>
      </c>
      <c r="L47" s="231"/>
      <c r="M47" s="231">
        <f t="shared" ref="M47:R47" si="12">M48</f>
        <v>46575.8</v>
      </c>
      <c r="N47" s="71">
        <f t="shared" si="12"/>
        <v>46182.2</v>
      </c>
      <c r="O47" s="74">
        <f t="shared" si="12"/>
        <v>27025.3</v>
      </c>
      <c r="P47" s="74">
        <f t="shared" si="12"/>
        <v>30991.5</v>
      </c>
      <c r="Q47" s="74">
        <f t="shared" si="12"/>
        <v>26620</v>
      </c>
      <c r="R47" s="270">
        <f t="shared" si="12"/>
        <v>34800.800000000003</v>
      </c>
      <c r="S47" s="80">
        <v>0</v>
      </c>
    </row>
    <row r="48" spans="2:19" ht="66.75" customHeight="1" x14ac:dyDescent="0.25">
      <c r="B48" s="238"/>
      <c r="C48" s="238"/>
      <c r="D48" s="238"/>
      <c r="E48" s="238"/>
      <c r="F48" s="239"/>
      <c r="G48" s="154" t="s">
        <v>26</v>
      </c>
      <c r="H48" s="196">
        <v>842</v>
      </c>
      <c r="I48" s="197" t="s">
        <v>30</v>
      </c>
      <c r="J48" s="197" t="s">
        <v>20</v>
      </c>
      <c r="K48" s="261">
        <v>1560000000</v>
      </c>
      <c r="L48" s="231"/>
      <c r="M48" s="231">
        <f t="shared" ref="M48:R48" si="13">M49+M51</f>
        <v>46575.8</v>
      </c>
      <c r="N48" s="71">
        <f t="shared" si="13"/>
        <v>46182.2</v>
      </c>
      <c r="O48" s="74">
        <f t="shared" si="13"/>
        <v>27025.3</v>
      </c>
      <c r="P48" s="74">
        <f t="shared" si="13"/>
        <v>30991.5</v>
      </c>
      <c r="Q48" s="74">
        <f t="shared" si="13"/>
        <v>26620</v>
      </c>
      <c r="R48" s="270">
        <f t="shared" si="13"/>
        <v>34800.800000000003</v>
      </c>
      <c r="S48" s="80">
        <v>0</v>
      </c>
    </row>
    <row r="49" spans="2:19" ht="178.5" customHeight="1" x14ac:dyDescent="0.25">
      <c r="B49" s="262">
        <v>15</v>
      </c>
      <c r="C49" s="262">
        <v>6</v>
      </c>
      <c r="D49" s="257" t="s">
        <v>27</v>
      </c>
      <c r="E49" s="257"/>
      <c r="F49" s="138" t="s">
        <v>49</v>
      </c>
      <c r="G49" s="154" t="s">
        <v>26</v>
      </c>
      <c r="H49" s="196">
        <v>842</v>
      </c>
      <c r="I49" s="197" t="s">
        <v>30</v>
      </c>
      <c r="J49" s="197" t="s">
        <v>20</v>
      </c>
      <c r="K49" s="231" t="s">
        <v>112</v>
      </c>
      <c r="L49" s="261">
        <v>810</v>
      </c>
      <c r="M49" s="231">
        <f>M50</f>
        <v>2700</v>
      </c>
      <c r="N49" s="71">
        <f>N50</f>
        <v>2700</v>
      </c>
      <c r="O49" s="74">
        <v>2036.2</v>
      </c>
      <c r="P49" s="74">
        <f>P50</f>
        <v>0</v>
      </c>
      <c r="Q49" s="74">
        <v>0</v>
      </c>
      <c r="R49" s="270">
        <v>0</v>
      </c>
      <c r="S49" s="80">
        <v>0</v>
      </c>
    </row>
    <row r="50" spans="2:19" ht="148.5" customHeight="1" x14ac:dyDescent="0.25">
      <c r="B50" s="262">
        <v>15</v>
      </c>
      <c r="C50" s="262">
        <v>6</v>
      </c>
      <c r="D50" s="257" t="s">
        <v>27</v>
      </c>
      <c r="E50" s="257" t="s">
        <v>10</v>
      </c>
      <c r="F50" s="138" t="s">
        <v>113</v>
      </c>
      <c r="G50" s="154" t="s">
        <v>26</v>
      </c>
      <c r="H50" s="196">
        <v>842</v>
      </c>
      <c r="I50" s="197" t="s">
        <v>30</v>
      </c>
      <c r="J50" s="197" t="s">
        <v>20</v>
      </c>
      <c r="K50" s="261">
        <v>1560107440</v>
      </c>
      <c r="L50" s="261">
        <v>810</v>
      </c>
      <c r="M50" s="231">
        <v>2700</v>
      </c>
      <c r="N50" s="71">
        <v>2700</v>
      </c>
      <c r="O50" s="74">
        <v>2036.2</v>
      </c>
      <c r="P50" s="74">
        <v>0</v>
      </c>
      <c r="Q50" s="74">
        <v>0</v>
      </c>
      <c r="R50" s="270">
        <v>0</v>
      </c>
      <c r="S50" s="80">
        <v>0</v>
      </c>
    </row>
    <row r="51" spans="2:19" ht="63" x14ac:dyDescent="0.25">
      <c r="B51" s="262">
        <v>15</v>
      </c>
      <c r="C51" s="262">
        <v>6</v>
      </c>
      <c r="D51" s="257" t="s">
        <v>50</v>
      </c>
      <c r="E51" s="257"/>
      <c r="F51" s="138" t="s">
        <v>114</v>
      </c>
      <c r="G51" s="154" t="s">
        <v>26</v>
      </c>
      <c r="H51" s="196">
        <v>842</v>
      </c>
      <c r="I51" s="197" t="s">
        <v>30</v>
      </c>
      <c r="J51" s="197" t="s">
        <v>20</v>
      </c>
      <c r="K51" s="231" t="s">
        <v>115</v>
      </c>
      <c r="L51" s="261">
        <v>810</v>
      </c>
      <c r="M51" s="231">
        <f t="shared" ref="M51:R51" si="14">M52</f>
        <v>43875.8</v>
      </c>
      <c r="N51" s="71">
        <f t="shared" si="14"/>
        <v>43482.2</v>
      </c>
      <c r="O51" s="74">
        <f t="shared" si="14"/>
        <v>24989.1</v>
      </c>
      <c r="P51" s="74">
        <f t="shared" si="14"/>
        <v>30991.5</v>
      </c>
      <c r="Q51" s="74">
        <f t="shared" si="14"/>
        <v>26620</v>
      </c>
      <c r="R51" s="270">
        <f t="shared" si="14"/>
        <v>34800.800000000003</v>
      </c>
      <c r="S51" s="80">
        <v>0</v>
      </c>
    </row>
    <row r="52" spans="2:19" ht="64.5" customHeight="1" x14ac:dyDescent="0.25">
      <c r="B52" s="262">
        <v>15</v>
      </c>
      <c r="C52" s="262">
        <v>6</v>
      </c>
      <c r="D52" s="257" t="s">
        <v>50</v>
      </c>
      <c r="E52" s="257" t="s">
        <v>10</v>
      </c>
      <c r="F52" s="154" t="s">
        <v>116</v>
      </c>
      <c r="G52" s="154" t="s">
        <v>26</v>
      </c>
      <c r="H52" s="273">
        <v>842</v>
      </c>
      <c r="I52" s="209" t="s">
        <v>30</v>
      </c>
      <c r="J52" s="209" t="s">
        <v>20</v>
      </c>
      <c r="K52" s="231" t="s">
        <v>115</v>
      </c>
      <c r="L52" s="274">
        <v>810</v>
      </c>
      <c r="M52" s="231">
        <v>43875.8</v>
      </c>
      <c r="N52" s="71">
        <v>43482.2</v>
      </c>
      <c r="O52" s="74">
        <v>24989.1</v>
      </c>
      <c r="P52" s="74">
        <v>30991.5</v>
      </c>
      <c r="Q52" s="74">
        <v>26620</v>
      </c>
      <c r="R52" s="270">
        <v>34800.800000000003</v>
      </c>
      <c r="S52" s="80">
        <v>0</v>
      </c>
    </row>
    <row r="53" spans="2:19" ht="119.25" customHeight="1" x14ac:dyDescent="0.25">
      <c r="B53" s="275"/>
      <c r="C53" s="275"/>
      <c r="D53" s="276"/>
      <c r="E53" s="257"/>
      <c r="F53" s="138" t="s">
        <v>117</v>
      </c>
      <c r="G53" s="138" t="s">
        <v>26</v>
      </c>
      <c r="H53" s="258">
        <v>842</v>
      </c>
      <c r="I53" s="197" t="s">
        <v>30</v>
      </c>
      <c r="J53" s="258">
        <v>12</v>
      </c>
      <c r="K53" s="196" t="s">
        <v>499</v>
      </c>
      <c r="L53" s="196" t="s">
        <v>500</v>
      </c>
      <c r="M53" s="196" t="s">
        <v>501</v>
      </c>
      <c r="N53" s="231" t="s">
        <v>502</v>
      </c>
      <c r="O53" s="231" t="s">
        <v>503</v>
      </c>
      <c r="P53" s="231" t="s">
        <v>504</v>
      </c>
      <c r="Q53" s="231">
        <v>26620</v>
      </c>
      <c r="R53" s="277" t="s">
        <v>505</v>
      </c>
      <c r="S53" s="231">
        <v>0</v>
      </c>
    </row>
    <row r="54" spans="2:19" ht="15.75" x14ac:dyDescent="0.25">
      <c r="B54" s="159">
        <v>15</v>
      </c>
      <c r="C54" s="159">
        <v>7</v>
      </c>
      <c r="D54" s="159"/>
      <c r="E54" s="159"/>
      <c r="F54" s="160" t="s">
        <v>118</v>
      </c>
      <c r="G54" s="278" t="s">
        <v>88</v>
      </c>
      <c r="H54" s="125"/>
      <c r="I54" s="217"/>
      <c r="J54" s="217"/>
      <c r="K54" s="279"/>
      <c r="L54" s="279"/>
      <c r="M54" s="280">
        <f t="shared" ref="M54:R54" si="15">M55</f>
        <v>0</v>
      </c>
      <c r="N54" s="281">
        <f t="shared" si="15"/>
        <v>0</v>
      </c>
      <c r="O54" s="75">
        <f t="shared" si="15"/>
        <v>0</v>
      </c>
      <c r="P54" s="75">
        <f t="shared" si="15"/>
        <v>0</v>
      </c>
      <c r="Q54" s="75">
        <f t="shared" si="15"/>
        <v>0</v>
      </c>
      <c r="R54" s="282">
        <f t="shared" si="15"/>
        <v>0</v>
      </c>
      <c r="S54" s="80">
        <v>0</v>
      </c>
    </row>
    <row r="55" spans="2:19" ht="64.5" customHeight="1" x14ac:dyDescent="0.25">
      <c r="B55" s="238"/>
      <c r="C55" s="238"/>
      <c r="D55" s="238"/>
      <c r="E55" s="238"/>
      <c r="F55" s="283"/>
      <c r="G55" s="138" t="s">
        <v>26</v>
      </c>
      <c r="H55" s="196">
        <v>842</v>
      </c>
      <c r="I55" s="197"/>
      <c r="J55" s="197"/>
      <c r="K55" s="231"/>
      <c r="L55" s="231"/>
      <c r="M55" s="280">
        <v>0</v>
      </c>
      <c r="N55" s="281">
        <v>0</v>
      </c>
      <c r="O55" s="75">
        <v>0</v>
      </c>
      <c r="P55" s="75">
        <v>0</v>
      </c>
      <c r="Q55" s="75">
        <v>0</v>
      </c>
      <c r="R55" s="282">
        <v>0</v>
      </c>
      <c r="S55" s="80">
        <v>0</v>
      </c>
    </row>
    <row r="56" spans="2:19" ht="15.75" x14ac:dyDescent="0.25">
      <c r="B56" s="159">
        <v>15</v>
      </c>
      <c r="C56" s="159">
        <v>8</v>
      </c>
      <c r="D56" s="159"/>
      <c r="E56" s="159"/>
      <c r="F56" s="160" t="s">
        <v>53</v>
      </c>
      <c r="G56" s="284" t="s">
        <v>88</v>
      </c>
      <c r="H56" s="285"/>
      <c r="I56" s="197"/>
      <c r="J56" s="197"/>
      <c r="K56" s="231"/>
      <c r="L56" s="231"/>
      <c r="M56" s="231">
        <f t="shared" ref="M56:R56" si="16">M57</f>
        <v>0</v>
      </c>
      <c r="N56" s="71">
        <f t="shared" si="16"/>
        <v>0</v>
      </c>
      <c r="O56" s="74">
        <f t="shared" si="16"/>
        <v>0</v>
      </c>
      <c r="P56" s="74">
        <f t="shared" si="16"/>
        <v>0</v>
      </c>
      <c r="Q56" s="74">
        <f t="shared" si="16"/>
        <v>0</v>
      </c>
      <c r="R56" s="270">
        <f t="shared" si="16"/>
        <v>0</v>
      </c>
      <c r="S56" s="80">
        <v>0</v>
      </c>
    </row>
    <row r="57" spans="2:19" ht="63" x14ac:dyDescent="0.25">
      <c r="B57" s="238"/>
      <c r="C57" s="238"/>
      <c r="D57" s="238"/>
      <c r="E57" s="238"/>
      <c r="F57" s="239"/>
      <c r="G57" s="138" t="s">
        <v>26</v>
      </c>
      <c r="H57" s="285">
        <v>842</v>
      </c>
      <c r="I57" s="197"/>
      <c r="J57" s="197"/>
      <c r="K57" s="261"/>
      <c r="L57" s="261"/>
      <c r="M57" s="231">
        <v>0</v>
      </c>
      <c r="N57" s="71">
        <v>0</v>
      </c>
      <c r="O57" s="74">
        <v>0</v>
      </c>
      <c r="P57" s="74">
        <v>0</v>
      </c>
      <c r="Q57" s="74">
        <v>0</v>
      </c>
      <c r="R57" s="270">
        <v>0</v>
      </c>
      <c r="S57" s="80">
        <v>0</v>
      </c>
    </row>
    <row r="58" spans="2:19" ht="15.75" x14ac:dyDescent="0.25">
      <c r="B58" s="1"/>
      <c r="C58" s="1"/>
      <c r="D58" s="2"/>
      <c r="E58" s="2"/>
      <c r="F58" s="22"/>
      <c r="G58" s="3"/>
      <c r="H58" s="3"/>
      <c r="I58" s="4"/>
      <c r="J58" s="4"/>
      <c r="K58" s="5"/>
      <c r="L58" s="5"/>
      <c r="M58" s="5"/>
      <c r="N58" s="6"/>
      <c r="O58" s="7"/>
      <c r="P58" s="76"/>
      <c r="Q58" s="7"/>
      <c r="R58" s="7"/>
      <c r="S58" s="7"/>
    </row>
  </sheetData>
  <mergeCells count="95">
    <mergeCell ref="H30:H31"/>
    <mergeCell ref="I30:I31"/>
    <mergeCell ref="J30:J31"/>
    <mergeCell ref="B56:B57"/>
    <mergeCell ref="C56:C57"/>
    <mergeCell ref="D56:D57"/>
    <mergeCell ref="E56:E57"/>
    <mergeCell ref="F56:F57"/>
    <mergeCell ref="C47:C48"/>
    <mergeCell ref="D47:D48"/>
    <mergeCell ref="E47:E48"/>
    <mergeCell ref="F47:F48"/>
    <mergeCell ref="B54:B55"/>
    <mergeCell ref="C54:C55"/>
    <mergeCell ref="D54:D55"/>
    <mergeCell ref="E54:E55"/>
    <mergeCell ref="F54:F55"/>
    <mergeCell ref="B47:B48"/>
    <mergeCell ref="G32:G33"/>
    <mergeCell ref="B41:B42"/>
    <mergeCell ref="C41:C42"/>
    <mergeCell ref="D41:D42"/>
    <mergeCell ref="E41:E42"/>
    <mergeCell ref="F41:F42"/>
    <mergeCell ref="B32:B33"/>
    <mergeCell ref="C32:C33"/>
    <mergeCell ref="D32:D33"/>
    <mergeCell ref="E32:E33"/>
    <mergeCell ref="F32:F33"/>
    <mergeCell ref="B39:B40"/>
    <mergeCell ref="C39:C40"/>
    <mergeCell ref="D39:D40"/>
    <mergeCell ref="B34:B35"/>
    <mergeCell ref="C34:C35"/>
    <mergeCell ref="S15:S16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B15:B19"/>
    <mergeCell ref="C15:C19"/>
    <mergeCell ref="D15:D19"/>
    <mergeCell ref="E15:E19"/>
    <mergeCell ref="F15:F19"/>
    <mergeCell ref="K15:K18"/>
    <mergeCell ref="B10:B14"/>
    <mergeCell ref="C10:C14"/>
    <mergeCell ref="E10:E14"/>
    <mergeCell ref="F10:F14"/>
    <mergeCell ref="G11:G14"/>
    <mergeCell ref="D10:D14"/>
    <mergeCell ref="N1:S2"/>
    <mergeCell ref="B7:E8"/>
    <mergeCell ref="F7:F9"/>
    <mergeCell ref="G7:G9"/>
    <mergeCell ref="H7:L8"/>
    <mergeCell ref="Q6:R6"/>
    <mergeCell ref="N4:S4"/>
    <mergeCell ref="L15:L18"/>
    <mergeCell ref="C5:Q5"/>
    <mergeCell ref="M7:S8"/>
    <mergeCell ref="H11:H14"/>
    <mergeCell ref="R15:R18"/>
    <mergeCell ref="M15:M18"/>
    <mergeCell ref="N15:N18"/>
    <mergeCell ref="O15:O18"/>
    <mergeCell ref="P15:P18"/>
    <mergeCell ref="Q15:Q18"/>
    <mergeCell ref="K11:K14"/>
    <mergeCell ref="L11:L14"/>
    <mergeCell ref="G15:G18"/>
    <mergeCell ref="H15:H16"/>
    <mergeCell ref="I15:I18"/>
    <mergeCell ref="J15:J18"/>
    <mergeCell ref="B44:B45"/>
    <mergeCell ref="C44:C45"/>
    <mergeCell ref="D44:D45"/>
    <mergeCell ref="E44:E45"/>
    <mergeCell ref="F44:F45"/>
    <mergeCell ref="D34:D35"/>
    <mergeCell ref="E39:E40"/>
    <mergeCell ref="F39:F40"/>
    <mergeCell ref="E34:E35"/>
    <mergeCell ref="F34:F35"/>
    <mergeCell ref="G30:G31"/>
    <mergeCell ref="B30:B31"/>
    <mergeCell ref="C30:C31"/>
    <mergeCell ref="D30:D31"/>
    <mergeCell ref="E30:E31"/>
    <mergeCell ref="F30:F3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3" manualBreakCount="3">
    <brk id="19" max="16383" man="1"/>
    <brk id="27" max="16383" man="1"/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3"/>
  <sheetViews>
    <sheetView view="pageBreakPreview" topLeftCell="A58" zoomScale="90" zoomScaleNormal="100" zoomScaleSheetLayoutView="90" workbookViewId="0">
      <selection activeCell="I71" sqref="B6:L93"/>
    </sheetView>
  </sheetViews>
  <sheetFormatPr defaultRowHeight="15" x14ac:dyDescent="0.25"/>
  <cols>
    <col min="1" max="1" width="9.140625" style="27"/>
    <col min="2" max="3" width="7.5703125" style="29" customWidth="1"/>
    <col min="4" max="4" width="28.28515625" style="27" customWidth="1"/>
    <col min="5" max="5" width="26.7109375" style="30" customWidth="1"/>
    <col min="6" max="6" width="14.140625" style="27" customWidth="1"/>
    <col min="7" max="7" width="13.85546875" style="27" customWidth="1"/>
    <col min="8" max="8" width="14.85546875" style="27" customWidth="1"/>
    <col min="9" max="9" width="13.7109375" style="27" customWidth="1"/>
    <col min="10" max="10" width="14.42578125" style="31" customWidth="1"/>
    <col min="11" max="12" width="14.7109375" style="32" customWidth="1"/>
    <col min="13" max="16384" width="9.140625" style="27"/>
  </cols>
  <sheetData>
    <row r="1" spans="2:12" ht="18.75" customHeight="1" x14ac:dyDescent="0.25">
      <c r="B1" s="10"/>
      <c r="C1" s="10"/>
      <c r="D1" s="9"/>
      <c r="E1" s="26"/>
      <c r="F1" s="9"/>
      <c r="G1" s="9"/>
      <c r="H1" s="9"/>
      <c r="I1" s="108" t="s">
        <v>483</v>
      </c>
      <c r="J1" s="109"/>
      <c r="K1" s="109"/>
      <c r="L1" s="109"/>
    </row>
    <row r="2" spans="2:12" ht="54" customHeight="1" x14ac:dyDescent="0.25">
      <c r="B2" s="10"/>
      <c r="C2" s="10"/>
      <c r="D2" s="9"/>
      <c r="E2" s="26"/>
      <c r="F2" s="9"/>
      <c r="G2" s="9"/>
      <c r="H2" s="9"/>
      <c r="I2" s="109"/>
      <c r="J2" s="109"/>
      <c r="K2" s="109"/>
      <c r="L2" s="109"/>
    </row>
    <row r="3" spans="2:12" ht="18.75" customHeight="1" x14ac:dyDescent="0.25">
      <c r="B3" s="10"/>
      <c r="C3" s="10"/>
      <c r="D3" s="9"/>
      <c r="E3" s="26"/>
      <c r="F3" s="9"/>
      <c r="G3" s="9"/>
      <c r="H3" s="9"/>
      <c r="I3" s="28"/>
      <c r="J3" s="28"/>
      <c r="K3" s="28"/>
      <c r="L3" s="28"/>
    </row>
    <row r="4" spans="2:12" ht="79.5" customHeight="1" x14ac:dyDescent="0.25">
      <c r="B4" s="10"/>
      <c r="C4" s="10"/>
      <c r="D4" s="9"/>
      <c r="E4" s="26"/>
      <c r="F4" s="9"/>
      <c r="G4" s="9"/>
      <c r="H4" s="9"/>
      <c r="I4" s="110" t="s">
        <v>147</v>
      </c>
      <c r="J4" s="110"/>
      <c r="K4" s="110"/>
      <c r="L4" s="110"/>
    </row>
    <row r="5" spans="2:12" ht="34.5" customHeight="1" x14ac:dyDescent="0.25">
      <c r="B5" s="10"/>
      <c r="C5" s="10"/>
      <c r="D5" s="9"/>
      <c r="E5" s="26"/>
      <c r="F5" s="9"/>
      <c r="G5" s="9"/>
      <c r="H5" s="9"/>
      <c r="I5" s="11"/>
      <c r="J5" s="11"/>
      <c r="K5" s="11"/>
      <c r="L5" s="11"/>
    </row>
    <row r="6" spans="2:12" ht="33.75" customHeight="1" x14ac:dyDescent="0.25">
      <c r="B6" s="56"/>
      <c r="C6" s="111" t="s">
        <v>135</v>
      </c>
      <c r="D6" s="112"/>
      <c r="E6" s="112"/>
      <c r="F6" s="112"/>
      <c r="G6" s="112"/>
      <c r="H6" s="112"/>
      <c r="I6" s="112"/>
      <c r="J6" s="112"/>
      <c r="K6" s="113"/>
      <c r="L6" s="113"/>
    </row>
    <row r="7" spans="2:12" ht="15.75" x14ac:dyDescent="0.25">
      <c r="B7" s="63"/>
      <c r="C7" s="63"/>
      <c r="D7" s="35"/>
      <c r="E7" s="114"/>
      <c r="F7" s="35"/>
      <c r="G7" s="35"/>
      <c r="H7" s="35"/>
      <c r="I7" s="38"/>
      <c r="J7" s="58"/>
      <c r="K7" s="115" t="s">
        <v>100</v>
      </c>
      <c r="L7" s="115"/>
    </row>
    <row r="8" spans="2:12" ht="15" customHeight="1" x14ac:dyDescent="0.25">
      <c r="B8" s="116" t="s">
        <v>0</v>
      </c>
      <c r="C8" s="116"/>
      <c r="D8" s="117" t="s">
        <v>119</v>
      </c>
      <c r="E8" s="117" t="s">
        <v>120</v>
      </c>
      <c r="F8" s="118" t="s">
        <v>121</v>
      </c>
      <c r="G8" s="119"/>
      <c r="H8" s="119"/>
      <c r="I8" s="119"/>
      <c r="J8" s="119"/>
      <c r="K8" s="119"/>
      <c r="L8" s="120"/>
    </row>
    <row r="9" spans="2:12" ht="51" customHeight="1" x14ac:dyDescent="0.25">
      <c r="B9" s="116"/>
      <c r="C9" s="116"/>
      <c r="D9" s="121"/>
      <c r="E9" s="121"/>
      <c r="F9" s="122"/>
      <c r="G9" s="123"/>
      <c r="H9" s="123"/>
      <c r="I9" s="123"/>
      <c r="J9" s="123"/>
      <c r="K9" s="123"/>
      <c r="L9" s="124"/>
    </row>
    <row r="10" spans="2:12" ht="26.25" customHeight="1" x14ac:dyDescent="0.25">
      <c r="B10" s="125" t="s">
        <v>2</v>
      </c>
      <c r="C10" s="125" t="s">
        <v>3</v>
      </c>
      <c r="D10" s="126"/>
      <c r="E10" s="126"/>
      <c r="F10" s="127" t="s">
        <v>4</v>
      </c>
      <c r="G10" s="127" t="s">
        <v>5</v>
      </c>
      <c r="H10" s="127" t="s">
        <v>6</v>
      </c>
      <c r="I10" s="127" t="s">
        <v>7</v>
      </c>
      <c r="J10" s="127" t="s">
        <v>8</v>
      </c>
      <c r="K10" s="128" t="s">
        <v>9</v>
      </c>
      <c r="L10" s="129" t="s">
        <v>137</v>
      </c>
    </row>
    <row r="11" spans="2:12" ht="21.75" customHeight="1" x14ac:dyDescent="0.25">
      <c r="B11" s="117">
        <v>15</v>
      </c>
      <c r="C11" s="117"/>
      <c r="D11" s="130" t="s">
        <v>87</v>
      </c>
      <c r="E11" s="131" t="s">
        <v>122</v>
      </c>
      <c r="F11" s="132">
        <f>F12+F16+F17+F18+F19</f>
        <v>16721320.200000001</v>
      </c>
      <c r="G11" s="132">
        <f t="shared" ref="G11:L11" si="0">G12+G16+G17+G18+G19</f>
        <v>14493921.9</v>
      </c>
      <c r="H11" s="132">
        <f t="shared" si="0"/>
        <v>225918.40000000002</v>
      </c>
      <c r="I11" s="132">
        <f t="shared" si="0"/>
        <v>229199.54</v>
      </c>
      <c r="J11" s="132">
        <f t="shared" si="0"/>
        <v>216239.97200000001</v>
      </c>
      <c r="K11" s="132">
        <f t="shared" si="0"/>
        <v>252773.99</v>
      </c>
      <c r="L11" s="132">
        <f t="shared" si="0"/>
        <v>360426.19</v>
      </c>
    </row>
    <row r="12" spans="2:12" ht="31.5" x14ac:dyDescent="0.25">
      <c r="B12" s="133"/>
      <c r="C12" s="133"/>
      <c r="D12" s="134"/>
      <c r="E12" s="135" t="s">
        <v>128</v>
      </c>
      <c r="F12" s="136">
        <f t="shared" ref="F12:L19" si="1">F22+F32+F41+F50+F59+F68+F77+F86</f>
        <v>110925.3</v>
      </c>
      <c r="G12" s="136">
        <f t="shared" si="1"/>
        <v>417379.30000000005</v>
      </c>
      <c r="H12" s="136">
        <f t="shared" si="1"/>
        <v>225918.40000000002</v>
      </c>
      <c r="I12" s="136">
        <f t="shared" si="1"/>
        <v>229199.54</v>
      </c>
      <c r="J12" s="136">
        <f t="shared" si="1"/>
        <v>216239.97200000001</v>
      </c>
      <c r="K12" s="136">
        <f t="shared" si="1"/>
        <v>71226.990000000005</v>
      </c>
      <c r="L12" s="136">
        <f t="shared" si="1"/>
        <v>36426.19</v>
      </c>
    </row>
    <row r="13" spans="2:12" ht="31.5" x14ac:dyDescent="0.25">
      <c r="B13" s="133"/>
      <c r="C13" s="133"/>
      <c r="D13" s="134"/>
      <c r="E13" s="131" t="s">
        <v>123</v>
      </c>
      <c r="F13" s="132">
        <f t="shared" si="1"/>
        <v>0</v>
      </c>
      <c r="G13" s="132">
        <f t="shared" si="1"/>
        <v>0</v>
      </c>
      <c r="H13" s="132">
        <f t="shared" si="1"/>
        <v>0</v>
      </c>
      <c r="I13" s="132">
        <f t="shared" si="1"/>
        <v>0</v>
      </c>
      <c r="J13" s="132">
        <v>56330.43</v>
      </c>
      <c r="K13" s="137">
        <f t="shared" si="1"/>
        <v>33756.800000000003</v>
      </c>
      <c r="L13" s="137">
        <f t="shared" si="1"/>
        <v>0</v>
      </c>
    </row>
    <row r="14" spans="2:12" ht="31.5" x14ac:dyDescent="0.25">
      <c r="B14" s="133"/>
      <c r="C14" s="133"/>
      <c r="D14" s="134"/>
      <c r="E14" s="131" t="s">
        <v>124</v>
      </c>
      <c r="F14" s="132">
        <f t="shared" si="1"/>
        <v>0</v>
      </c>
      <c r="G14" s="132">
        <f t="shared" si="1"/>
        <v>0</v>
      </c>
      <c r="H14" s="132">
        <f t="shared" si="1"/>
        <v>0</v>
      </c>
      <c r="I14" s="132">
        <f t="shared" si="1"/>
        <v>0</v>
      </c>
      <c r="J14" s="132">
        <f t="shared" si="1"/>
        <v>0</v>
      </c>
      <c r="K14" s="137">
        <f t="shared" si="1"/>
        <v>0</v>
      </c>
      <c r="L14" s="137">
        <f t="shared" si="1"/>
        <v>0</v>
      </c>
    </row>
    <row r="15" spans="2:12" ht="51" customHeight="1" x14ac:dyDescent="0.25">
      <c r="B15" s="133"/>
      <c r="C15" s="133"/>
      <c r="D15" s="134"/>
      <c r="E15" s="131" t="s">
        <v>129</v>
      </c>
      <c r="F15" s="132">
        <f t="shared" si="1"/>
        <v>28875.8</v>
      </c>
      <c r="G15" s="132">
        <f t="shared" si="1"/>
        <v>26982.2</v>
      </c>
      <c r="H15" s="132">
        <f t="shared" si="1"/>
        <v>66982.200000000012</v>
      </c>
      <c r="I15" s="132">
        <f t="shared" si="1"/>
        <v>67595.199999999997</v>
      </c>
      <c r="J15" s="132">
        <f t="shared" si="1"/>
        <v>26620</v>
      </c>
      <c r="K15" s="137">
        <f t="shared" si="1"/>
        <v>0</v>
      </c>
      <c r="L15" s="137">
        <f t="shared" si="1"/>
        <v>0</v>
      </c>
    </row>
    <row r="16" spans="2:12" ht="51" customHeight="1" x14ac:dyDescent="0.25">
      <c r="B16" s="133"/>
      <c r="C16" s="133"/>
      <c r="D16" s="134"/>
      <c r="E16" s="138" t="s">
        <v>130</v>
      </c>
      <c r="F16" s="139">
        <f t="shared" si="1"/>
        <v>0</v>
      </c>
      <c r="G16" s="139">
        <f t="shared" si="1"/>
        <v>0</v>
      </c>
      <c r="H16" s="139">
        <f t="shared" si="1"/>
        <v>0</v>
      </c>
      <c r="I16" s="139">
        <f t="shared" si="1"/>
        <v>0</v>
      </c>
      <c r="J16" s="139">
        <v>0</v>
      </c>
      <c r="K16" s="140">
        <f t="shared" si="1"/>
        <v>181547</v>
      </c>
      <c r="L16" s="140">
        <f t="shared" si="1"/>
        <v>324000</v>
      </c>
    </row>
    <row r="17" spans="2:12" ht="65.25" customHeight="1" x14ac:dyDescent="0.25">
      <c r="B17" s="133"/>
      <c r="C17" s="133"/>
      <c r="D17" s="134"/>
      <c r="E17" s="138" t="s">
        <v>125</v>
      </c>
      <c r="F17" s="139">
        <f t="shared" si="1"/>
        <v>0</v>
      </c>
      <c r="G17" s="139">
        <f t="shared" si="1"/>
        <v>0</v>
      </c>
      <c r="H17" s="139">
        <f t="shared" si="1"/>
        <v>0</v>
      </c>
      <c r="I17" s="139">
        <f t="shared" si="1"/>
        <v>0</v>
      </c>
      <c r="J17" s="139">
        <f t="shared" si="1"/>
        <v>0</v>
      </c>
      <c r="K17" s="140">
        <f t="shared" si="1"/>
        <v>0</v>
      </c>
      <c r="L17" s="140">
        <f t="shared" si="1"/>
        <v>0</v>
      </c>
    </row>
    <row r="18" spans="2:12" ht="48.75" customHeight="1" x14ac:dyDescent="0.25">
      <c r="B18" s="141"/>
      <c r="C18" s="141"/>
      <c r="D18" s="141"/>
      <c r="E18" s="138" t="s">
        <v>131</v>
      </c>
      <c r="F18" s="139">
        <f t="shared" si="1"/>
        <v>0</v>
      </c>
      <c r="G18" s="139">
        <f t="shared" si="1"/>
        <v>0</v>
      </c>
      <c r="H18" s="139">
        <f t="shared" si="1"/>
        <v>0</v>
      </c>
      <c r="I18" s="139">
        <f t="shared" si="1"/>
        <v>0</v>
      </c>
      <c r="J18" s="139">
        <f t="shared" si="1"/>
        <v>0</v>
      </c>
      <c r="K18" s="140">
        <f t="shared" si="1"/>
        <v>0</v>
      </c>
      <c r="L18" s="140">
        <f t="shared" si="1"/>
        <v>0</v>
      </c>
    </row>
    <row r="19" spans="2:12" ht="20.25" customHeight="1" x14ac:dyDescent="0.25">
      <c r="B19" s="142"/>
      <c r="C19" s="142"/>
      <c r="D19" s="142"/>
      <c r="E19" s="138" t="s">
        <v>132</v>
      </c>
      <c r="F19" s="139">
        <f t="shared" si="1"/>
        <v>16610394.9</v>
      </c>
      <c r="G19" s="139">
        <f t="shared" si="1"/>
        <v>14076542.6</v>
      </c>
      <c r="H19" s="139">
        <f t="shared" si="1"/>
        <v>0</v>
      </c>
      <c r="I19" s="139">
        <f t="shared" si="1"/>
        <v>0</v>
      </c>
      <c r="J19" s="139">
        <f t="shared" si="1"/>
        <v>0</v>
      </c>
      <c r="K19" s="140">
        <f t="shared" si="1"/>
        <v>0</v>
      </c>
      <c r="L19" s="140">
        <f t="shared" si="1"/>
        <v>0</v>
      </c>
    </row>
    <row r="20" spans="2:12" ht="33" customHeight="1" x14ac:dyDescent="0.25">
      <c r="B20" s="143"/>
      <c r="C20" s="143"/>
      <c r="D20" s="143"/>
      <c r="E20" s="138" t="s">
        <v>126</v>
      </c>
      <c r="F20" s="139">
        <f>F30</f>
        <v>497354</v>
      </c>
      <c r="G20" s="139">
        <f t="shared" ref="G20:L20" si="2">G30</f>
        <v>25200</v>
      </c>
      <c r="H20" s="139">
        <f t="shared" si="2"/>
        <v>0</v>
      </c>
      <c r="I20" s="139">
        <f t="shared" si="2"/>
        <v>0</v>
      </c>
      <c r="J20" s="139">
        <f t="shared" si="2"/>
        <v>0</v>
      </c>
      <c r="K20" s="140">
        <f t="shared" si="2"/>
        <v>0</v>
      </c>
      <c r="L20" s="140">
        <f t="shared" si="2"/>
        <v>0</v>
      </c>
    </row>
    <row r="21" spans="2:12" ht="33" customHeight="1" x14ac:dyDescent="0.25">
      <c r="B21" s="144">
        <v>15</v>
      </c>
      <c r="C21" s="144">
        <v>1</v>
      </c>
      <c r="D21" s="145" t="s">
        <v>25</v>
      </c>
      <c r="E21" s="138" t="s">
        <v>122</v>
      </c>
      <c r="F21" s="139">
        <f t="shared" ref="F21:L21" si="3">F22+F26+F27+F28+F29</f>
        <v>506614</v>
      </c>
      <c r="G21" s="139">
        <f t="shared" si="3"/>
        <v>346085.7</v>
      </c>
      <c r="H21" s="139">
        <f t="shared" si="3"/>
        <v>148657.20000000001</v>
      </c>
      <c r="I21" s="139">
        <f t="shared" si="3"/>
        <v>150759.84000000003</v>
      </c>
      <c r="J21" s="139">
        <f t="shared" si="3"/>
        <v>135109.79200000002</v>
      </c>
      <c r="K21" s="139">
        <f t="shared" si="3"/>
        <v>181547</v>
      </c>
      <c r="L21" s="139">
        <f t="shared" si="3"/>
        <v>324000</v>
      </c>
    </row>
    <row r="22" spans="2:12" ht="31.5" x14ac:dyDescent="0.25">
      <c r="B22" s="146"/>
      <c r="C22" s="146"/>
      <c r="D22" s="147"/>
      <c r="E22" s="138" t="s">
        <v>128</v>
      </c>
      <c r="F22" s="139">
        <f>'Приложение 4'!M19</f>
        <v>9260</v>
      </c>
      <c r="G22" s="139">
        <f>'Приложение 4'!N19</f>
        <v>320885.7</v>
      </c>
      <c r="H22" s="139">
        <f>'Приложение 4'!O19</f>
        <v>148657.20000000001</v>
      </c>
      <c r="I22" s="132">
        <f>'Приложение 4'!P19</f>
        <v>150759.84000000003</v>
      </c>
      <c r="J22" s="148">
        <f>'Приложение 4'!Q19</f>
        <v>135109.79200000002</v>
      </c>
      <c r="K22" s="149">
        <f>'Приложение 4'!R19</f>
        <v>0</v>
      </c>
      <c r="L22" s="150">
        <f>'Приложение 4'!S19</f>
        <v>0</v>
      </c>
    </row>
    <row r="23" spans="2:12" ht="37.5" customHeight="1" x14ac:dyDescent="0.25">
      <c r="B23" s="146"/>
      <c r="C23" s="146"/>
      <c r="D23" s="147"/>
      <c r="E23" s="138" t="s">
        <v>123</v>
      </c>
      <c r="F23" s="140">
        <v>0</v>
      </c>
      <c r="G23" s="140">
        <v>0</v>
      </c>
      <c r="H23" s="140">
        <v>0</v>
      </c>
      <c r="I23" s="140">
        <v>0</v>
      </c>
      <c r="J23" s="132">
        <v>56330.43</v>
      </c>
      <c r="K23" s="137">
        <v>0</v>
      </c>
      <c r="L23" s="132">
        <v>0</v>
      </c>
    </row>
    <row r="24" spans="2:12" ht="39.75" customHeight="1" x14ac:dyDescent="0.25">
      <c r="B24" s="146"/>
      <c r="C24" s="146"/>
      <c r="D24" s="147"/>
      <c r="E24" s="138" t="s">
        <v>124</v>
      </c>
      <c r="F24" s="140">
        <v>0</v>
      </c>
      <c r="G24" s="140">
        <v>0</v>
      </c>
      <c r="H24" s="140">
        <v>0</v>
      </c>
      <c r="I24" s="140">
        <v>0</v>
      </c>
      <c r="J24" s="132">
        <v>0</v>
      </c>
      <c r="K24" s="137">
        <v>0</v>
      </c>
      <c r="L24" s="132">
        <v>0</v>
      </c>
    </row>
    <row r="25" spans="2:12" ht="48" customHeight="1" x14ac:dyDescent="0.25">
      <c r="B25" s="146"/>
      <c r="C25" s="146"/>
      <c r="D25" s="147"/>
      <c r="E25" s="138" t="s">
        <v>129</v>
      </c>
      <c r="F25" s="139">
        <v>0</v>
      </c>
      <c r="G25" s="139">
        <v>0</v>
      </c>
      <c r="H25" s="139">
        <v>49269.3</v>
      </c>
      <c r="I25" s="139">
        <v>44149.2</v>
      </c>
      <c r="J25" s="139">
        <v>0</v>
      </c>
      <c r="K25" s="140">
        <v>0</v>
      </c>
      <c r="L25" s="139">
        <v>0</v>
      </c>
    </row>
    <row r="26" spans="2:12" ht="49.5" customHeight="1" x14ac:dyDescent="0.25">
      <c r="B26" s="146"/>
      <c r="C26" s="146"/>
      <c r="D26" s="147"/>
      <c r="E26" s="138" t="s">
        <v>130</v>
      </c>
      <c r="F26" s="139">
        <v>0</v>
      </c>
      <c r="G26" s="139">
        <v>0</v>
      </c>
      <c r="H26" s="139">
        <v>0</v>
      </c>
      <c r="I26" s="139">
        <v>0</v>
      </c>
      <c r="J26" s="132">
        <v>0</v>
      </c>
      <c r="K26" s="140">
        <v>181547</v>
      </c>
      <c r="L26" s="139">
        <v>324000</v>
      </c>
    </row>
    <row r="27" spans="2:12" ht="64.5" customHeight="1" x14ac:dyDescent="0.25">
      <c r="B27" s="146"/>
      <c r="C27" s="146"/>
      <c r="D27" s="147"/>
      <c r="E27" s="138" t="s">
        <v>125</v>
      </c>
      <c r="F27" s="140">
        <v>0</v>
      </c>
      <c r="G27" s="140">
        <v>0</v>
      </c>
      <c r="H27" s="140">
        <v>0</v>
      </c>
      <c r="I27" s="139">
        <v>0</v>
      </c>
      <c r="J27" s="148">
        <v>0</v>
      </c>
      <c r="K27" s="140">
        <v>0</v>
      </c>
      <c r="L27" s="139">
        <v>0</v>
      </c>
    </row>
    <row r="28" spans="2:12" ht="50.25" customHeight="1" x14ac:dyDescent="0.25">
      <c r="B28" s="146"/>
      <c r="C28" s="146"/>
      <c r="D28" s="147"/>
      <c r="E28" s="138" t="s">
        <v>131</v>
      </c>
      <c r="F28" s="140">
        <v>0</v>
      </c>
      <c r="G28" s="140">
        <v>0</v>
      </c>
      <c r="H28" s="140">
        <v>0</v>
      </c>
      <c r="I28" s="140">
        <v>0</v>
      </c>
      <c r="J28" s="132">
        <v>0</v>
      </c>
      <c r="K28" s="140">
        <v>0</v>
      </c>
      <c r="L28" s="139">
        <v>0</v>
      </c>
    </row>
    <row r="29" spans="2:12" ht="18.75" customHeight="1" x14ac:dyDescent="0.25">
      <c r="B29" s="146"/>
      <c r="C29" s="146"/>
      <c r="D29" s="147"/>
      <c r="E29" s="138" t="s">
        <v>132</v>
      </c>
      <c r="F29" s="140">
        <v>497354</v>
      </c>
      <c r="G29" s="140">
        <v>25200</v>
      </c>
      <c r="H29" s="140">
        <v>0</v>
      </c>
      <c r="I29" s="140">
        <v>0</v>
      </c>
      <c r="J29" s="132">
        <v>0</v>
      </c>
      <c r="K29" s="140">
        <v>0</v>
      </c>
      <c r="L29" s="139">
        <v>0</v>
      </c>
    </row>
    <row r="30" spans="2:12" ht="39" customHeight="1" x14ac:dyDescent="0.25">
      <c r="B30" s="151"/>
      <c r="C30" s="151"/>
      <c r="D30" s="152"/>
      <c r="E30" s="138" t="s">
        <v>126</v>
      </c>
      <c r="F30" s="140">
        <v>497354</v>
      </c>
      <c r="G30" s="140">
        <v>25200</v>
      </c>
      <c r="H30" s="140">
        <v>0</v>
      </c>
      <c r="I30" s="140">
        <v>0</v>
      </c>
      <c r="J30" s="132">
        <v>0</v>
      </c>
      <c r="K30" s="140">
        <v>0</v>
      </c>
      <c r="L30" s="139">
        <v>0</v>
      </c>
    </row>
    <row r="31" spans="2:12" ht="21" customHeight="1" x14ac:dyDescent="0.25">
      <c r="B31" s="144">
        <v>15</v>
      </c>
      <c r="C31" s="144">
        <v>2</v>
      </c>
      <c r="D31" s="145" t="s">
        <v>41</v>
      </c>
      <c r="E31" s="138" t="s">
        <v>122</v>
      </c>
      <c r="F31" s="139">
        <f>F32+F36+F37+F38+F39</f>
        <v>21000</v>
      </c>
      <c r="G31" s="139">
        <f t="shared" ref="G31:L31" si="4">G32+G36+G37+G38+G39</f>
        <v>14069</v>
      </c>
      <c r="H31" s="139">
        <f t="shared" si="4"/>
        <v>12735.1</v>
      </c>
      <c r="I31" s="139">
        <f t="shared" si="4"/>
        <v>13764.8</v>
      </c>
      <c r="J31" s="139">
        <f t="shared" si="4"/>
        <v>17718.3</v>
      </c>
      <c r="K31" s="139">
        <f t="shared" si="4"/>
        <v>0</v>
      </c>
      <c r="L31" s="139">
        <f t="shared" si="4"/>
        <v>0</v>
      </c>
    </row>
    <row r="32" spans="2:12" ht="30.75" customHeight="1" x14ac:dyDescent="0.25">
      <c r="B32" s="133"/>
      <c r="C32" s="133"/>
      <c r="D32" s="153"/>
      <c r="E32" s="138" t="s">
        <v>128</v>
      </c>
      <c r="F32" s="139">
        <f>'Приложение 4'!M34</f>
        <v>21000</v>
      </c>
      <c r="G32" s="139">
        <f>'Приложение 4'!N34</f>
        <v>14069</v>
      </c>
      <c r="H32" s="139">
        <f>'Приложение 4'!O34</f>
        <v>12735.1</v>
      </c>
      <c r="I32" s="139">
        <f>'Приложение 4'!P34</f>
        <v>13764.8</v>
      </c>
      <c r="J32" s="139">
        <f>'Приложение 4'!Q34</f>
        <v>17718.3</v>
      </c>
      <c r="K32" s="139">
        <f>'Приложение 4'!R34</f>
        <v>0</v>
      </c>
      <c r="L32" s="139">
        <f>'Приложение 4'!S34</f>
        <v>0</v>
      </c>
    </row>
    <row r="33" spans="2:12" ht="32.25" customHeight="1" x14ac:dyDescent="0.25">
      <c r="B33" s="133"/>
      <c r="C33" s="133"/>
      <c r="D33" s="153"/>
      <c r="E33" s="154" t="s">
        <v>123</v>
      </c>
      <c r="F33" s="139">
        <v>0</v>
      </c>
      <c r="G33" s="139">
        <v>0</v>
      </c>
      <c r="H33" s="139">
        <v>0</v>
      </c>
      <c r="I33" s="132">
        <v>0</v>
      </c>
      <c r="J33" s="155">
        <v>0</v>
      </c>
      <c r="K33" s="140">
        <v>0</v>
      </c>
      <c r="L33" s="139">
        <v>0</v>
      </c>
    </row>
    <row r="34" spans="2:12" ht="39" customHeight="1" x14ac:dyDescent="0.25">
      <c r="B34" s="133"/>
      <c r="C34" s="133"/>
      <c r="D34" s="153"/>
      <c r="E34" s="135" t="s">
        <v>124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56">
        <v>0</v>
      </c>
      <c r="L34" s="139">
        <v>0</v>
      </c>
    </row>
    <row r="35" spans="2:12" ht="50.25" customHeight="1" x14ac:dyDescent="0.25">
      <c r="B35" s="133"/>
      <c r="C35" s="133"/>
      <c r="D35" s="153"/>
      <c r="E35" s="131" t="s">
        <v>129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57">
        <v>0</v>
      </c>
      <c r="L35" s="150">
        <v>0</v>
      </c>
    </row>
    <row r="36" spans="2:12" ht="47.25" customHeight="1" x14ac:dyDescent="0.25">
      <c r="B36" s="133"/>
      <c r="C36" s="133"/>
      <c r="D36" s="153"/>
      <c r="E36" s="131" t="s">
        <v>130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56">
        <v>0</v>
      </c>
      <c r="L36" s="139">
        <v>0</v>
      </c>
    </row>
    <row r="37" spans="2:12" ht="61.5" customHeight="1" x14ac:dyDescent="0.25">
      <c r="B37" s="133"/>
      <c r="C37" s="133"/>
      <c r="D37" s="153"/>
      <c r="E37" s="135" t="s">
        <v>125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56">
        <v>0</v>
      </c>
      <c r="L37" s="139">
        <v>0</v>
      </c>
    </row>
    <row r="38" spans="2:12" ht="46.5" customHeight="1" x14ac:dyDescent="0.25">
      <c r="B38" s="133"/>
      <c r="C38" s="133"/>
      <c r="D38" s="153"/>
      <c r="E38" s="131" t="s">
        <v>131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57">
        <v>0</v>
      </c>
      <c r="L38" s="150">
        <v>0</v>
      </c>
    </row>
    <row r="39" spans="2:12" ht="21" customHeight="1" x14ac:dyDescent="0.25">
      <c r="B39" s="143"/>
      <c r="C39" s="143"/>
      <c r="D39" s="158"/>
      <c r="E39" s="135" t="s">
        <v>132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57">
        <v>0</v>
      </c>
      <c r="L39" s="150">
        <v>0</v>
      </c>
    </row>
    <row r="40" spans="2:12" ht="35.25" customHeight="1" x14ac:dyDescent="0.25">
      <c r="B40" s="159">
        <v>15</v>
      </c>
      <c r="C40" s="159">
        <v>3</v>
      </c>
      <c r="D40" s="160" t="s">
        <v>44</v>
      </c>
      <c r="E40" s="135" t="s">
        <v>122</v>
      </c>
      <c r="F40" s="136">
        <f>F41+F45+F46+F48</f>
        <v>16113040.9</v>
      </c>
      <c r="G40" s="136">
        <f t="shared" ref="G40:L40" si="5">G41+G45+G46+G48</f>
        <v>14051342.6</v>
      </c>
      <c r="H40" s="136">
        <f t="shared" si="5"/>
        <v>0</v>
      </c>
      <c r="I40" s="136">
        <f t="shared" si="5"/>
        <v>0</v>
      </c>
      <c r="J40" s="136">
        <f t="shared" si="5"/>
        <v>0</v>
      </c>
      <c r="K40" s="136">
        <f t="shared" si="5"/>
        <v>0</v>
      </c>
      <c r="L40" s="136">
        <f t="shared" si="5"/>
        <v>0</v>
      </c>
    </row>
    <row r="41" spans="2:12" ht="36" customHeight="1" x14ac:dyDescent="0.25">
      <c r="B41" s="133"/>
      <c r="C41" s="133"/>
      <c r="D41" s="153"/>
      <c r="E41" s="131" t="s">
        <v>128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57">
        <v>0</v>
      </c>
      <c r="L41" s="150">
        <v>0</v>
      </c>
    </row>
    <row r="42" spans="2:12" ht="33" customHeight="1" x14ac:dyDescent="0.25">
      <c r="B42" s="133"/>
      <c r="C42" s="133"/>
      <c r="D42" s="153"/>
      <c r="E42" s="135" t="s">
        <v>123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61">
        <v>0</v>
      </c>
      <c r="L42" s="139">
        <v>0</v>
      </c>
    </row>
    <row r="43" spans="2:12" ht="32.25" customHeight="1" x14ac:dyDescent="0.25">
      <c r="B43" s="133"/>
      <c r="C43" s="133"/>
      <c r="D43" s="153"/>
      <c r="E43" s="135" t="s">
        <v>124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40">
        <v>0</v>
      </c>
      <c r="L43" s="139">
        <v>0</v>
      </c>
    </row>
    <row r="44" spans="2:12" ht="48" customHeight="1" x14ac:dyDescent="0.25">
      <c r="B44" s="133"/>
      <c r="C44" s="133"/>
      <c r="D44" s="153"/>
      <c r="E44" s="131" t="s">
        <v>129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57">
        <v>0</v>
      </c>
      <c r="L44" s="150">
        <v>0</v>
      </c>
    </row>
    <row r="45" spans="2:12" ht="48" customHeight="1" x14ac:dyDescent="0.25">
      <c r="B45" s="133"/>
      <c r="C45" s="133"/>
      <c r="D45" s="153"/>
      <c r="E45" s="131" t="s">
        <v>130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56">
        <v>0</v>
      </c>
      <c r="L45" s="139">
        <v>0</v>
      </c>
    </row>
    <row r="46" spans="2:12" ht="64.5" customHeight="1" x14ac:dyDescent="0.25">
      <c r="B46" s="133"/>
      <c r="C46" s="133"/>
      <c r="D46" s="153"/>
      <c r="E46" s="131" t="s">
        <v>125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56">
        <v>0</v>
      </c>
      <c r="L46" s="139">
        <v>0</v>
      </c>
    </row>
    <row r="47" spans="2:12" ht="46.5" customHeight="1" x14ac:dyDescent="0.25">
      <c r="B47" s="133"/>
      <c r="C47" s="133"/>
      <c r="D47" s="153"/>
      <c r="E47" s="131" t="s">
        <v>131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56">
        <v>0</v>
      </c>
      <c r="L47" s="139">
        <v>0</v>
      </c>
    </row>
    <row r="48" spans="2:12" ht="18.75" customHeight="1" x14ac:dyDescent="0.25">
      <c r="B48" s="142"/>
      <c r="C48" s="142"/>
      <c r="D48" s="162"/>
      <c r="E48" s="135" t="s">
        <v>132</v>
      </c>
      <c r="F48" s="136">
        <v>16113040.9</v>
      </c>
      <c r="G48" s="136">
        <v>14051342.6</v>
      </c>
      <c r="H48" s="136">
        <v>0</v>
      </c>
      <c r="I48" s="136">
        <v>0</v>
      </c>
      <c r="J48" s="136">
        <v>0</v>
      </c>
      <c r="K48" s="156">
        <v>0</v>
      </c>
      <c r="L48" s="139">
        <v>0</v>
      </c>
    </row>
    <row r="49" spans="2:12" ht="18.75" customHeight="1" x14ac:dyDescent="0.25">
      <c r="B49" s="159">
        <v>15</v>
      </c>
      <c r="C49" s="159">
        <v>4</v>
      </c>
      <c r="D49" s="160" t="s">
        <v>127</v>
      </c>
      <c r="E49" s="163" t="s">
        <v>122</v>
      </c>
      <c r="F49" s="136">
        <f>F50+F54+F55+F56+F57</f>
        <v>0</v>
      </c>
      <c r="G49" s="136">
        <f t="shared" ref="G49:L49" si="6">G50+G54+G55+G56+G57</f>
        <v>1600</v>
      </c>
      <c r="H49" s="136">
        <f t="shared" si="6"/>
        <v>0</v>
      </c>
      <c r="I49" s="136">
        <f t="shared" si="6"/>
        <v>1600</v>
      </c>
      <c r="J49" s="136">
        <f t="shared" si="6"/>
        <v>0</v>
      </c>
      <c r="K49" s="136">
        <f t="shared" si="6"/>
        <v>0</v>
      </c>
      <c r="L49" s="136">
        <f t="shared" si="6"/>
        <v>0</v>
      </c>
    </row>
    <row r="50" spans="2:12" ht="34.5" customHeight="1" x14ac:dyDescent="0.25">
      <c r="B50" s="142"/>
      <c r="C50" s="142"/>
      <c r="D50" s="162"/>
      <c r="E50" s="164" t="s">
        <v>128</v>
      </c>
      <c r="F50" s="132">
        <v>0</v>
      </c>
      <c r="G50" s="132">
        <v>1600</v>
      </c>
      <c r="H50" s="132">
        <v>0</v>
      </c>
      <c r="I50" s="132">
        <v>1600</v>
      </c>
      <c r="J50" s="132">
        <v>0</v>
      </c>
      <c r="K50" s="132">
        <v>0</v>
      </c>
      <c r="L50" s="132">
        <v>0</v>
      </c>
    </row>
    <row r="51" spans="2:12" ht="31.5" x14ac:dyDescent="0.25">
      <c r="B51" s="142"/>
      <c r="C51" s="142"/>
      <c r="D51" s="162"/>
      <c r="E51" s="164" t="s">
        <v>123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56">
        <v>0</v>
      </c>
      <c r="L51" s="139">
        <v>0</v>
      </c>
    </row>
    <row r="52" spans="2:12" ht="33" customHeight="1" x14ac:dyDescent="0.25">
      <c r="B52" s="142"/>
      <c r="C52" s="142"/>
      <c r="D52" s="162"/>
      <c r="E52" s="164" t="s">
        <v>124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56">
        <v>0</v>
      </c>
      <c r="L52" s="139">
        <v>0</v>
      </c>
    </row>
    <row r="53" spans="2:12" ht="52.5" customHeight="1" x14ac:dyDescent="0.25">
      <c r="B53" s="142"/>
      <c r="C53" s="142"/>
      <c r="D53" s="162"/>
      <c r="E53" s="163" t="s">
        <v>129</v>
      </c>
      <c r="F53" s="136">
        <v>0</v>
      </c>
      <c r="G53" s="136">
        <v>0</v>
      </c>
      <c r="H53" s="136">
        <v>0</v>
      </c>
      <c r="I53" s="136">
        <v>0</v>
      </c>
      <c r="J53" s="136">
        <v>0</v>
      </c>
      <c r="K53" s="156">
        <v>0</v>
      </c>
      <c r="L53" s="139">
        <v>0</v>
      </c>
    </row>
    <row r="54" spans="2:12" ht="48" customHeight="1" x14ac:dyDescent="0.25">
      <c r="B54" s="142"/>
      <c r="C54" s="142"/>
      <c r="D54" s="162"/>
      <c r="E54" s="164" t="s">
        <v>130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56">
        <v>0</v>
      </c>
      <c r="L54" s="139">
        <v>0</v>
      </c>
    </row>
    <row r="55" spans="2:12" ht="67.5" customHeight="1" x14ac:dyDescent="0.25">
      <c r="B55" s="142"/>
      <c r="C55" s="142"/>
      <c r="D55" s="162"/>
      <c r="E55" s="163" t="s">
        <v>125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56">
        <v>0</v>
      </c>
      <c r="L55" s="139">
        <v>0</v>
      </c>
    </row>
    <row r="56" spans="2:12" ht="48" customHeight="1" x14ac:dyDescent="0.25">
      <c r="B56" s="142"/>
      <c r="C56" s="142"/>
      <c r="D56" s="162"/>
      <c r="E56" s="163" t="s">
        <v>131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65">
        <v>0</v>
      </c>
      <c r="L56" s="139">
        <v>0</v>
      </c>
    </row>
    <row r="57" spans="2:12" ht="18" customHeight="1" x14ac:dyDescent="0.25">
      <c r="B57" s="143"/>
      <c r="C57" s="143"/>
      <c r="D57" s="158"/>
      <c r="E57" s="163" t="s">
        <v>132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65">
        <v>0</v>
      </c>
      <c r="L57" s="139">
        <v>0</v>
      </c>
    </row>
    <row r="58" spans="2:12" ht="18.75" customHeight="1" x14ac:dyDescent="0.25">
      <c r="B58" s="159">
        <v>15</v>
      </c>
      <c r="C58" s="159">
        <v>5</v>
      </c>
      <c r="D58" s="160" t="s">
        <v>47</v>
      </c>
      <c r="E58" s="131" t="s">
        <v>122</v>
      </c>
      <c r="F58" s="132">
        <f>F59+F63+F64+F65+F66</f>
        <v>34089.5</v>
      </c>
      <c r="G58" s="132">
        <f t="shared" ref="G58:L58" si="7">G59+G63+G64+G65+G66</f>
        <v>34642.400000000001</v>
      </c>
      <c r="H58" s="132">
        <f t="shared" si="7"/>
        <v>37500.800000000003</v>
      </c>
      <c r="I58" s="132">
        <f t="shared" si="7"/>
        <v>32083.4</v>
      </c>
      <c r="J58" s="132">
        <f t="shared" si="7"/>
        <v>36791.879999999997</v>
      </c>
      <c r="K58" s="132">
        <f t="shared" si="7"/>
        <v>36426.19</v>
      </c>
      <c r="L58" s="132">
        <f t="shared" si="7"/>
        <v>36426.19</v>
      </c>
    </row>
    <row r="59" spans="2:12" ht="36" customHeight="1" x14ac:dyDescent="0.25">
      <c r="B59" s="142"/>
      <c r="C59" s="142"/>
      <c r="D59" s="162"/>
      <c r="E59" s="131" t="s">
        <v>128</v>
      </c>
      <c r="F59" s="132">
        <v>34089.5</v>
      </c>
      <c r="G59" s="132">
        <v>34642.400000000001</v>
      </c>
      <c r="H59" s="132">
        <v>37500.800000000003</v>
      </c>
      <c r="I59" s="132">
        <f>'Приложение 4'!P45</f>
        <v>32083.4</v>
      </c>
      <c r="J59" s="132">
        <f>'Приложение 4'!Q45</f>
        <v>36791.879999999997</v>
      </c>
      <c r="K59" s="132">
        <f>'Приложение 4'!R45</f>
        <v>36426.19</v>
      </c>
      <c r="L59" s="132">
        <f>'Приложение 4'!S45</f>
        <v>36426.19</v>
      </c>
    </row>
    <row r="60" spans="2:12" ht="32.25" customHeight="1" x14ac:dyDescent="0.25">
      <c r="B60" s="142"/>
      <c r="C60" s="142"/>
      <c r="D60" s="162"/>
      <c r="E60" s="131" t="s">
        <v>123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56">
        <v>0</v>
      </c>
      <c r="L60" s="139">
        <v>0</v>
      </c>
    </row>
    <row r="61" spans="2:12" ht="31.5" x14ac:dyDescent="0.25">
      <c r="B61" s="142"/>
      <c r="C61" s="142"/>
      <c r="D61" s="162"/>
      <c r="E61" s="131" t="s">
        <v>124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56">
        <v>0</v>
      </c>
      <c r="L61" s="139">
        <v>0</v>
      </c>
    </row>
    <row r="62" spans="2:12" ht="47.25" customHeight="1" x14ac:dyDescent="0.25">
      <c r="B62" s="142"/>
      <c r="C62" s="142"/>
      <c r="D62" s="162"/>
      <c r="E62" s="131" t="s">
        <v>129</v>
      </c>
      <c r="F62" s="132"/>
      <c r="G62" s="132"/>
      <c r="H62" s="132"/>
      <c r="I62" s="132"/>
      <c r="J62" s="132"/>
      <c r="K62" s="156"/>
      <c r="L62" s="139">
        <v>0</v>
      </c>
    </row>
    <row r="63" spans="2:12" ht="51.75" customHeight="1" x14ac:dyDescent="0.25">
      <c r="B63" s="142"/>
      <c r="C63" s="142"/>
      <c r="D63" s="162"/>
      <c r="E63" s="131" t="s">
        <v>130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156">
        <v>0</v>
      </c>
      <c r="L63" s="139">
        <v>0</v>
      </c>
    </row>
    <row r="64" spans="2:12" ht="65.25" customHeight="1" x14ac:dyDescent="0.25">
      <c r="B64" s="142"/>
      <c r="C64" s="142"/>
      <c r="D64" s="162"/>
      <c r="E64" s="135" t="s">
        <v>125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56">
        <v>0</v>
      </c>
      <c r="L64" s="139">
        <v>0</v>
      </c>
    </row>
    <row r="65" spans="2:12" ht="48" customHeight="1" x14ac:dyDescent="0.25">
      <c r="B65" s="142"/>
      <c r="C65" s="142"/>
      <c r="D65" s="162"/>
      <c r="E65" s="131" t="s">
        <v>131</v>
      </c>
      <c r="F65" s="132">
        <v>0</v>
      </c>
      <c r="G65" s="132">
        <v>0</v>
      </c>
      <c r="H65" s="132">
        <v>0</v>
      </c>
      <c r="I65" s="132">
        <v>0</v>
      </c>
      <c r="J65" s="132">
        <v>0</v>
      </c>
      <c r="K65" s="156">
        <v>0</v>
      </c>
      <c r="L65" s="139">
        <v>0</v>
      </c>
    </row>
    <row r="66" spans="2:12" ht="15.75" x14ac:dyDescent="0.25">
      <c r="B66" s="143"/>
      <c r="C66" s="143"/>
      <c r="D66" s="158"/>
      <c r="E66" s="131" t="s">
        <v>132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56">
        <v>0</v>
      </c>
      <c r="L66" s="139">
        <v>0</v>
      </c>
    </row>
    <row r="67" spans="2:12" ht="15.75" x14ac:dyDescent="0.25">
      <c r="B67" s="159">
        <v>15</v>
      </c>
      <c r="C67" s="159">
        <v>6</v>
      </c>
      <c r="D67" s="160" t="s">
        <v>111</v>
      </c>
      <c r="E67" s="131" t="s">
        <v>122</v>
      </c>
      <c r="F67" s="132">
        <f>F68+F72+F73+F74+F75</f>
        <v>46575.8</v>
      </c>
      <c r="G67" s="132">
        <f t="shared" ref="G67:L67" si="8">G68+G72+G73+G74+G75</f>
        <v>46182.2</v>
      </c>
      <c r="H67" s="132">
        <f t="shared" si="8"/>
        <v>27025.3</v>
      </c>
      <c r="I67" s="132">
        <f t="shared" si="8"/>
        <v>30991.5</v>
      </c>
      <c r="J67" s="132">
        <f t="shared" si="8"/>
        <v>26620</v>
      </c>
      <c r="K67" s="132">
        <f t="shared" si="8"/>
        <v>34800.800000000003</v>
      </c>
      <c r="L67" s="132">
        <f t="shared" si="8"/>
        <v>0</v>
      </c>
    </row>
    <row r="68" spans="2:12" ht="31.5" x14ac:dyDescent="0.25">
      <c r="B68" s="142"/>
      <c r="C68" s="142"/>
      <c r="D68" s="162"/>
      <c r="E68" s="135" t="s">
        <v>128</v>
      </c>
      <c r="F68" s="136">
        <f>'Приложение 4'!M47</f>
        <v>46575.8</v>
      </c>
      <c r="G68" s="136">
        <f>'Приложение 4'!N47</f>
        <v>46182.2</v>
      </c>
      <c r="H68" s="136">
        <f>'Приложение 4'!O47</f>
        <v>27025.3</v>
      </c>
      <c r="I68" s="136">
        <f>'Приложение 4'!P47</f>
        <v>30991.5</v>
      </c>
      <c r="J68" s="136">
        <f>'Приложение 4'!Q47</f>
        <v>26620</v>
      </c>
      <c r="K68" s="136">
        <f>'Приложение 4'!R47</f>
        <v>34800.800000000003</v>
      </c>
      <c r="L68" s="136">
        <f>'Приложение 4'!S47</f>
        <v>0</v>
      </c>
    </row>
    <row r="69" spans="2:12" ht="31.5" x14ac:dyDescent="0.25">
      <c r="B69" s="142"/>
      <c r="C69" s="142"/>
      <c r="D69" s="162"/>
      <c r="E69" s="135" t="s">
        <v>123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56">
        <v>33756.800000000003</v>
      </c>
      <c r="L69" s="139">
        <v>0</v>
      </c>
    </row>
    <row r="70" spans="2:12" ht="31.5" x14ac:dyDescent="0.25">
      <c r="B70" s="142"/>
      <c r="C70" s="142"/>
      <c r="D70" s="162"/>
      <c r="E70" s="131" t="s">
        <v>124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56">
        <v>0</v>
      </c>
      <c r="L70" s="139">
        <v>0</v>
      </c>
    </row>
    <row r="71" spans="2:12" ht="51" customHeight="1" x14ac:dyDescent="0.25">
      <c r="B71" s="142"/>
      <c r="C71" s="142"/>
      <c r="D71" s="162"/>
      <c r="E71" s="131" t="s">
        <v>129</v>
      </c>
      <c r="F71" s="132">
        <v>28875.8</v>
      </c>
      <c r="G71" s="132">
        <v>26982.2</v>
      </c>
      <c r="H71" s="132">
        <v>17712.900000000001</v>
      </c>
      <c r="I71" s="132">
        <v>23446</v>
      </c>
      <c r="J71" s="132">
        <v>26620</v>
      </c>
      <c r="K71" s="156">
        <v>0</v>
      </c>
      <c r="L71" s="139">
        <v>0</v>
      </c>
    </row>
    <row r="72" spans="2:12" ht="49.5" customHeight="1" x14ac:dyDescent="0.25">
      <c r="B72" s="142"/>
      <c r="C72" s="142"/>
      <c r="D72" s="162"/>
      <c r="E72" s="131" t="s">
        <v>130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56">
        <v>0</v>
      </c>
      <c r="L72" s="139">
        <v>0</v>
      </c>
    </row>
    <row r="73" spans="2:12" ht="63" customHeight="1" x14ac:dyDescent="0.25">
      <c r="B73" s="142"/>
      <c r="C73" s="142"/>
      <c r="D73" s="162"/>
      <c r="E73" s="135" t="s">
        <v>125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56">
        <v>0</v>
      </c>
      <c r="L73" s="139">
        <v>0</v>
      </c>
    </row>
    <row r="74" spans="2:12" ht="46.5" customHeight="1" x14ac:dyDescent="0.25">
      <c r="B74" s="142"/>
      <c r="C74" s="142"/>
      <c r="D74" s="162"/>
      <c r="E74" s="131" t="s">
        <v>131</v>
      </c>
      <c r="F74" s="132">
        <v>0</v>
      </c>
      <c r="G74" s="132">
        <v>0</v>
      </c>
      <c r="H74" s="132">
        <v>0</v>
      </c>
      <c r="I74" s="132">
        <v>0</v>
      </c>
      <c r="J74" s="132">
        <v>0</v>
      </c>
      <c r="K74" s="156">
        <v>0</v>
      </c>
      <c r="L74" s="139">
        <v>0</v>
      </c>
    </row>
    <row r="75" spans="2:12" ht="24" customHeight="1" x14ac:dyDescent="0.25">
      <c r="B75" s="166"/>
      <c r="C75" s="166"/>
      <c r="D75" s="162"/>
      <c r="E75" s="131" t="s">
        <v>132</v>
      </c>
      <c r="F75" s="132">
        <v>0</v>
      </c>
      <c r="G75" s="132">
        <v>0</v>
      </c>
      <c r="H75" s="132">
        <v>0</v>
      </c>
      <c r="I75" s="132">
        <v>0</v>
      </c>
      <c r="J75" s="132">
        <v>0</v>
      </c>
      <c r="K75" s="140">
        <v>0</v>
      </c>
      <c r="L75" s="139">
        <v>0</v>
      </c>
    </row>
    <row r="76" spans="2:12" ht="20.25" customHeight="1" x14ac:dyDescent="0.25">
      <c r="B76" s="159">
        <v>15</v>
      </c>
      <c r="C76" s="159">
        <v>7</v>
      </c>
      <c r="D76" s="160" t="s">
        <v>52</v>
      </c>
      <c r="E76" s="167" t="s">
        <v>122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9">
        <v>0</v>
      </c>
      <c r="L76" s="168">
        <v>0</v>
      </c>
    </row>
    <row r="77" spans="2:12" ht="31.5" x14ac:dyDescent="0.25">
      <c r="B77" s="142"/>
      <c r="C77" s="142"/>
      <c r="D77" s="162"/>
      <c r="E77" s="167" t="s">
        <v>128</v>
      </c>
      <c r="F77" s="168">
        <v>0</v>
      </c>
      <c r="G77" s="168">
        <v>0</v>
      </c>
      <c r="H77" s="168">
        <v>0</v>
      </c>
      <c r="I77" s="168">
        <v>0</v>
      </c>
      <c r="J77" s="168">
        <v>0</v>
      </c>
      <c r="K77" s="169">
        <v>0</v>
      </c>
      <c r="L77" s="168">
        <v>0</v>
      </c>
    </row>
    <row r="78" spans="2:12" ht="31.5" x14ac:dyDescent="0.25">
      <c r="B78" s="142"/>
      <c r="C78" s="142"/>
      <c r="D78" s="162"/>
      <c r="E78" s="167" t="s">
        <v>123</v>
      </c>
      <c r="F78" s="168">
        <v>0</v>
      </c>
      <c r="G78" s="168">
        <v>0</v>
      </c>
      <c r="H78" s="168">
        <v>0</v>
      </c>
      <c r="I78" s="168">
        <v>0</v>
      </c>
      <c r="J78" s="168">
        <v>0</v>
      </c>
      <c r="K78" s="169">
        <v>0</v>
      </c>
      <c r="L78" s="168">
        <v>0</v>
      </c>
    </row>
    <row r="79" spans="2:12" ht="31.5" x14ac:dyDescent="0.25">
      <c r="B79" s="142"/>
      <c r="C79" s="142"/>
      <c r="D79" s="162"/>
      <c r="E79" s="167" t="s">
        <v>124</v>
      </c>
      <c r="F79" s="168">
        <v>0</v>
      </c>
      <c r="G79" s="168">
        <v>0</v>
      </c>
      <c r="H79" s="168">
        <v>0</v>
      </c>
      <c r="I79" s="168">
        <v>0</v>
      </c>
      <c r="J79" s="168">
        <v>0</v>
      </c>
      <c r="K79" s="169">
        <v>0</v>
      </c>
      <c r="L79" s="168">
        <v>0</v>
      </c>
    </row>
    <row r="80" spans="2:12" ht="47.25" x14ac:dyDescent="0.25">
      <c r="B80" s="142"/>
      <c r="C80" s="142"/>
      <c r="D80" s="162"/>
      <c r="E80" s="167" t="s">
        <v>129</v>
      </c>
      <c r="F80" s="168">
        <v>0</v>
      </c>
      <c r="G80" s="168">
        <v>0</v>
      </c>
      <c r="H80" s="168">
        <v>0</v>
      </c>
      <c r="I80" s="168">
        <v>0</v>
      </c>
      <c r="J80" s="168">
        <v>0</v>
      </c>
      <c r="K80" s="169">
        <v>0</v>
      </c>
      <c r="L80" s="168">
        <v>0</v>
      </c>
    </row>
    <row r="81" spans="2:12" ht="47.25" customHeight="1" x14ac:dyDescent="0.25">
      <c r="B81" s="142"/>
      <c r="C81" s="142"/>
      <c r="D81" s="162"/>
      <c r="E81" s="167" t="s">
        <v>130</v>
      </c>
      <c r="F81" s="168">
        <v>0</v>
      </c>
      <c r="G81" s="168">
        <v>0</v>
      </c>
      <c r="H81" s="168">
        <v>0</v>
      </c>
      <c r="I81" s="168">
        <v>0</v>
      </c>
      <c r="J81" s="168">
        <v>0</v>
      </c>
      <c r="K81" s="169">
        <v>0</v>
      </c>
      <c r="L81" s="168">
        <v>0</v>
      </c>
    </row>
    <row r="82" spans="2:12" ht="64.5" customHeight="1" x14ac:dyDescent="0.25">
      <c r="B82" s="142"/>
      <c r="C82" s="142"/>
      <c r="D82" s="162"/>
      <c r="E82" s="167" t="s">
        <v>125</v>
      </c>
      <c r="F82" s="168">
        <v>0</v>
      </c>
      <c r="G82" s="168">
        <v>0</v>
      </c>
      <c r="H82" s="168">
        <v>0</v>
      </c>
      <c r="I82" s="168">
        <v>0</v>
      </c>
      <c r="J82" s="168">
        <v>0</v>
      </c>
      <c r="K82" s="169">
        <v>0</v>
      </c>
      <c r="L82" s="168">
        <v>0</v>
      </c>
    </row>
    <row r="83" spans="2:12" ht="46.5" customHeight="1" x14ac:dyDescent="0.25">
      <c r="B83" s="142"/>
      <c r="C83" s="142"/>
      <c r="D83" s="162"/>
      <c r="E83" s="167" t="s">
        <v>131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9">
        <v>0</v>
      </c>
      <c r="L83" s="168">
        <v>0</v>
      </c>
    </row>
    <row r="84" spans="2:12" ht="15.75" x14ac:dyDescent="0.25">
      <c r="B84" s="143"/>
      <c r="C84" s="143"/>
      <c r="D84" s="158"/>
      <c r="E84" s="167" t="s">
        <v>132</v>
      </c>
      <c r="F84" s="168">
        <v>0</v>
      </c>
      <c r="G84" s="168">
        <v>0</v>
      </c>
      <c r="H84" s="168">
        <v>0</v>
      </c>
      <c r="I84" s="168">
        <v>0</v>
      </c>
      <c r="J84" s="168">
        <v>0</v>
      </c>
      <c r="K84" s="169">
        <v>0</v>
      </c>
      <c r="L84" s="168">
        <v>0</v>
      </c>
    </row>
    <row r="85" spans="2:12" ht="15.75" x14ac:dyDescent="0.25">
      <c r="B85" s="159">
        <v>15</v>
      </c>
      <c r="C85" s="159">
        <v>8</v>
      </c>
      <c r="D85" s="160" t="s">
        <v>133</v>
      </c>
      <c r="E85" s="131" t="s">
        <v>122</v>
      </c>
      <c r="F85" s="168">
        <v>0</v>
      </c>
      <c r="G85" s="168">
        <v>0</v>
      </c>
      <c r="H85" s="168">
        <v>0</v>
      </c>
      <c r="I85" s="168">
        <v>0</v>
      </c>
      <c r="J85" s="168">
        <v>0</v>
      </c>
      <c r="K85" s="169">
        <v>0</v>
      </c>
      <c r="L85" s="168">
        <v>0</v>
      </c>
    </row>
    <row r="86" spans="2:12" ht="31.5" x14ac:dyDescent="0.25">
      <c r="B86" s="166"/>
      <c r="C86" s="166"/>
      <c r="D86" s="170"/>
      <c r="E86" s="131" t="s">
        <v>128</v>
      </c>
      <c r="F86" s="168">
        <v>0</v>
      </c>
      <c r="G86" s="168">
        <v>0</v>
      </c>
      <c r="H86" s="168">
        <v>0</v>
      </c>
      <c r="I86" s="168">
        <v>0</v>
      </c>
      <c r="J86" s="168">
        <v>0</v>
      </c>
      <c r="K86" s="169">
        <v>0</v>
      </c>
      <c r="L86" s="168">
        <v>0</v>
      </c>
    </row>
    <row r="87" spans="2:12" ht="31.5" x14ac:dyDescent="0.25">
      <c r="B87" s="166"/>
      <c r="C87" s="166"/>
      <c r="D87" s="170"/>
      <c r="E87" s="131" t="s">
        <v>123</v>
      </c>
      <c r="F87" s="168">
        <v>0</v>
      </c>
      <c r="G87" s="168">
        <v>0</v>
      </c>
      <c r="H87" s="168">
        <v>0</v>
      </c>
      <c r="I87" s="168">
        <v>0</v>
      </c>
      <c r="J87" s="168">
        <v>0</v>
      </c>
      <c r="K87" s="169">
        <v>0</v>
      </c>
      <c r="L87" s="168">
        <v>0</v>
      </c>
    </row>
    <row r="88" spans="2:12" ht="31.5" x14ac:dyDescent="0.25">
      <c r="B88" s="166"/>
      <c r="C88" s="166"/>
      <c r="D88" s="170"/>
      <c r="E88" s="131" t="s">
        <v>124</v>
      </c>
      <c r="F88" s="168">
        <v>0</v>
      </c>
      <c r="G88" s="168">
        <v>0</v>
      </c>
      <c r="H88" s="168">
        <v>0</v>
      </c>
      <c r="I88" s="168">
        <v>0</v>
      </c>
      <c r="J88" s="168">
        <v>0</v>
      </c>
      <c r="K88" s="169">
        <v>0</v>
      </c>
      <c r="L88" s="168">
        <v>0</v>
      </c>
    </row>
    <row r="89" spans="2:12" ht="47.25" x14ac:dyDescent="0.25">
      <c r="B89" s="166"/>
      <c r="C89" s="166"/>
      <c r="D89" s="170"/>
      <c r="E89" s="131" t="s">
        <v>129</v>
      </c>
      <c r="F89" s="171">
        <v>0</v>
      </c>
      <c r="G89" s="171">
        <v>0</v>
      </c>
      <c r="H89" s="171">
        <v>0</v>
      </c>
      <c r="I89" s="171">
        <v>0</v>
      </c>
      <c r="J89" s="171">
        <v>0</v>
      </c>
      <c r="K89" s="172" t="s">
        <v>99</v>
      </c>
      <c r="L89" s="171">
        <v>0</v>
      </c>
    </row>
    <row r="90" spans="2:12" ht="46.5" customHeight="1" x14ac:dyDescent="0.25">
      <c r="B90" s="166"/>
      <c r="C90" s="166"/>
      <c r="D90" s="170"/>
      <c r="E90" s="131" t="s">
        <v>130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4" t="s">
        <v>99</v>
      </c>
      <c r="L90" s="173">
        <v>0</v>
      </c>
    </row>
    <row r="91" spans="2:12" ht="62.25" customHeight="1" x14ac:dyDescent="0.25">
      <c r="B91" s="166"/>
      <c r="C91" s="166"/>
      <c r="D91" s="170"/>
      <c r="E91" s="131" t="s">
        <v>125</v>
      </c>
      <c r="F91" s="173">
        <v>0</v>
      </c>
      <c r="G91" s="173">
        <v>0</v>
      </c>
      <c r="H91" s="173">
        <v>0</v>
      </c>
      <c r="I91" s="173">
        <v>0</v>
      </c>
      <c r="J91" s="173">
        <v>0</v>
      </c>
      <c r="K91" s="174" t="s">
        <v>99</v>
      </c>
      <c r="L91" s="173">
        <v>0</v>
      </c>
    </row>
    <row r="92" spans="2:12" ht="48" customHeight="1" x14ac:dyDescent="0.25">
      <c r="B92" s="166"/>
      <c r="C92" s="166"/>
      <c r="D92" s="170"/>
      <c r="E92" s="131" t="s">
        <v>131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4" t="s">
        <v>99</v>
      </c>
      <c r="L92" s="173">
        <v>0</v>
      </c>
    </row>
    <row r="93" spans="2:12" ht="15.75" x14ac:dyDescent="0.25">
      <c r="B93" s="175"/>
      <c r="C93" s="175"/>
      <c r="D93" s="176"/>
      <c r="E93" s="131" t="s">
        <v>132</v>
      </c>
      <c r="F93" s="173">
        <v>0</v>
      </c>
      <c r="G93" s="173">
        <v>0</v>
      </c>
      <c r="H93" s="173">
        <v>0</v>
      </c>
      <c r="I93" s="173">
        <v>0</v>
      </c>
      <c r="J93" s="173">
        <v>0</v>
      </c>
      <c r="K93" s="174" t="s">
        <v>99</v>
      </c>
      <c r="L93" s="173">
        <v>0</v>
      </c>
    </row>
  </sheetData>
  <mergeCells count="37">
    <mergeCell ref="I4:L4"/>
    <mergeCell ref="B8:C9"/>
    <mergeCell ref="D8:D10"/>
    <mergeCell ref="E8:E10"/>
    <mergeCell ref="C6:J6"/>
    <mergeCell ref="D40:D48"/>
    <mergeCell ref="B40:B48"/>
    <mergeCell ref="C40:C48"/>
    <mergeCell ref="D58:D66"/>
    <mergeCell ref="B18:B20"/>
    <mergeCell ref="C18:C20"/>
    <mergeCell ref="D18:D20"/>
    <mergeCell ref="B21:B30"/>
    <mergeCell ref="C21:C30"/>
    <mergeCell ref="D21:D30"/>
    <mergeCell ref="B31:B39"/>
    <mergeCell ref="C31:C39"/>
    <mergeCell ref="D31:D39"/>
    <mergeCell ref="B49:B57"/>
    <mergeCell ref="C49:C57"/>
    <mergeCell ref="D49:D57"/>
    <mergeCell ref="I1:L2"/>
    <mergeCell ref="F8:L9"/>
    <mergeCell ref="B85:B93"/>
    <mergeCell ref="C85:C93"/>
    <mergeCell ref="D85:D93"/>
    <mergeCell ref="B67:B75"/>
    <mergeCell ref="C67:C75"/>
    <mergeCell ref="D67:D75"/>
    <mergeCell ref="B76:B84"/>
    <mergeCell ref="C76:C84"/>
    <mergeCell ref="D76:D84"/>
    <mergeCell ref="B11:B17"/>
    <mergeCell ref="C11:C17"/>
    <mergeCell ref="D11:D17"/>
    <mergeCell ref="B58:B66"/>
    <mergeCell ref="C58:C6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rowBreaks count="1" manualBreakCount="1">
    <brk id="1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1</vt:lpstr>
      <vt:lpstr>Приложение 2</vt:lpstr>
      <vt:lpstr>Приложение 3 </vt:lpstr>
      <vt:lpstr>Приложение 4</vt:lpstr>
      <vt:lpstr>Приложение 5 </vt:lpstr>
      <vt:lpstr>'Приложение 1'!Заголовки_для_печати</vt:lpstr>
      <vt:lpstr>'Приложение 2'!Заголовки_для_печати</vt:lpstr>
      <vt:lpstr>'Приложение 3 '!Заголовки_для_печати</vt:lpstr>
      <vt:lpstr>'Приложение 4'!Заголовки_для_печати</vt:lpstr>
      <vt:lpstr>'Приложение 5 '!Заголовки_для_печати</vt:lpstr>
      <vt:lpstr>'Приложение 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2023-02-10T12:19:03Z</dcterms:modified>
</cp:coreProperties>
</file>